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rath.sharepoint.com/sites/SBS_FAI2-KE/Shared Documents/KE/01 Projects/2022-03 Health Foundation/data analysis/Final Databooks/"/>
    </mc:Choice>
  </mc:AlternateContent>
  <xr:revisionPtr revIDLastSave="354" documentId="14_{7C578C8A-EE0F-4F0F-8CF8-CE984C3140CB}" xr6:coauthVersionLast="47" xr6:coauthVersionMax="47" xr10:uidLastSave="{7A622246-B058-450F-AA43-EAF82426B002}"/>
  <bookViews>
    <workbookView xWindow="29430" yWindow="825" windowWidth="23460" windowHeight="13830" firstSheet="8" activeTab="16" xr2:uid="{00000000-000D-0000-FFFF-FFFF00000000}"/>
  </bookViews>
  <sheets>
    <sheet name="Contents" sheetId="1" r:id="rId1"/>
    <sheet name="Chart 5.1" sheetId="2" r:id="rId2"/>
    <sheet name="Chart 5.2" sheetId="3" r:id="rId3"/>
    <sheet name="Chart 5.3" sheetId="4" r:id="rId4"/>
    <sheet name="Chart 5.4" sheetId="5" r:id="rId5"/>
    <sheet name="Chart 5.5" sheetId="6" r:id="rId6"/>
    <sheet name="Chart 5.6" sheetId="7" r:id="rId7"/>
    <sheet name="Chart 5.7" sheetId="8" r:id="rId8"/>
    <sheet name="Chart 5.8" sheetId="9" r:id="rId9"/>
    <sheet name="Chart 5.9" sheetId="10" r:id="rId10"/>
    <sheet name="Chart 5.10" sheetId="11" r:id="rId11"/>
    <sheet name="Chart 5.11" sheetId="12" r:id="rId12"/>
    <sheet name="Chart 5.12" sheetId="13" r:id="rId13"/>
    <sheet name="Chart 5.13" sheetId="14" r:id="rId14"/>
    <sheet name="Chart 5.14" sheetId="15" r:id="rId15"/>
    <sheet name="Chart 5.15" sheetId="16" r:id="rId16"/>
    <sheet name="Chart 5.16" sheetId="17" r:id="rId17"/>
  </sheets>
  <externalReferences>
    <externalReference r:id="rId18"/>
  </externalReferences>
  <definedNames>
    <definedName name="_ftn1" localSheetId="8">'Chart 5.8'!$B$7</definedName>
    <definedName name="_ftn2" localSheetId="8">'Chart 5.8'!$B$8</definedName>
    <definedName name="_Toc116053242" localSheetId="1">Contents!$B$2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4" i="8" l="1"/>
  <c r="E84" i="8"/>
  <c r="D84" i="8"/>
  <c r="C84" i="8"/>
  <c r="F83" i="8"/>
  <c r="E83" i="8"/>
  <c r="D83" i="8"/>
  <c r="C83" i="8"/>
  <c r="F82" i="8"/>
  <c r="E82" i="8"/>
  <c r="D82" i="8"/>
  <c r="C82" i="8"/>
  <c r="F81" i="8"/>
  <c r="E81" i="8"/>
  <c r="D81" i="8"/>
  <c r="C81" i="8"/>
  <c r="F80" i="8"/>
  <c r="E80" i="8"/>
  <c r="D80" i="8"/>
  <c r="C80" i="8"/>
  <c r="F79" i="8"/>
  <c r="E79" i="8"/>
  <c r="D79" i="8"/>
  <c r="C79" i="8"/>
  <c r="F78" i="8"/>
  <c r="E78" i="8"/>
  <c r="D78" i="8"/>
  <c r="C78" i="8"/>
  <c r="F77" i="8"/>
  <c r="E77" i="8"/>
  <c r="D77" i="8"/>
  <c r="C77" i="8"/>
  <c r="F76" i="8"/>
  <c r="E76" i="8"/>
  <c r="D76" i="8"/>
  <c r="C76" i="8"/>
  <c r="F75" i="8"/>
  <c r="E75" i="8"/>
  <c r="D75" i="8"/>
  <c r="C75" i="8"/>
  <c r="F74" i="8"/>
  <c r="E74" i="8"/>
  <c r="D74" i="8"/>
  <c r="C74" i="8"/>
  <c r="F73" i="8"/>
  <c r="E73" i="8"/>
  <c r="D73" i="8"/>
  <c r="C73" i="8"/>
  <c r="F72" i="8"/>
  <c r="E72" i="8"/>
  <c r="D72" i="8"/>
  <c r="C72" i="8"/>
  <c r="F71" i="8"/>
  <c r="E71" i="8"/>
  <c r="D71" i="8"/>
  <c r="C71" i="8"/>
  <c r="F70" i="8"/>
  <c r="E70" i="8"/>
  <c r="D70" i="8"/>
  <c r="C70" i="8"/>
  <c r="F69" i="8"/>
  <c r="E69" i="8"/>
  <c r="D69" i="8"/>
  <c r="C69" i="8"/>
  <c r="F68" i="8"/>
  <c r="E68" i="8"/>
  <c r="D68" i="8"/>
  <c r="C68" i="8"/>
  <c r="F67" i="8"/>
  <c r="E67" i="8"/>
  <c r="D67" i="8"/>
  <c r="C67" i="8"/>
  <c r="F66" i="8"/>
  <c r="E66" i="8"/>
  <c r="D66" i="8"/>
  <c r="C66" i="8"/>
  <c r="F65" i="8"/>
  <c r="E65" i="8"/>
  <c r="D65" i="8"/>
  <c r="C65" i="8"/>
  <c r="F64" i="8"/>
  <c r="E64" i="8"/>
  <c r="D64" i="8"/>
  <c r="C64" i="8"/>
  <c r="F63" i="8"/>
  <c r="E63" i="8"/>
  <c r="D63" i="8"/>
  <c r="C63" i="8"/>
  <c r="F62" i="8"/>
  <c r="E62" i="8"/>
  <c r="D62" i="8"/>
  <c r="C62" i="8"/>
  <c r="F61" i="8"/>
  <c r="E61" i="8"/>
  <c r="D61" i="8"/>
  <c r="C61" i="8"/>
  <c r="F60" i="8"/>
  <c r="E60" i="8"/>
  <c r="D60" i="8"/>
  <c r="C60" i="8"/>
  <c r="F59" i="8"/>
  <c r="E59" i="8"/>
  <c r="D59" i="8"/>
  <c r="C59" i="8"/>
  <c r="F58" i="8"/>
  <c r="E58" i="8"/>
  <c r="D58" i="8"/>
  <c r="C58" i="8"/>
  <c r="G85" i="6"/>
  <c r="F85" i="6"/>
  <c r="E85" i="6"/>
  <c r="D85" i="6"/>
  <c r="C85" i="6"/>
  <c r="G84" i="6"/>
  <c r="F84" i="6"/>
  <c r="E84" i="6"/>
  <c r="D84" i="6"/>
  <c r="C84" i="6"/>
  <c r="G83" i="6"/>
  <c r="F83" i="6"/>
  <c r="E83" i="6"/>
  <c r="D83" i="6"/>
  <c r="C83" i="6"/>
  <c r="G82" i="6"/>
  <c r="F82" i="6"/>
  <c r="E82" i="6"/>
  <c r="D82" i="6"/>
  <c r="C82" i="6"/>
  <c r="G81" i="6"/>
  <c r="F81" i="6"/>
  <c r="E81" i="6"/>
  <c r="D81" i="6"/>
  <c r="C81" i="6"/>
  <c r="G80" i="6"/>
  <c r="F80" i="6"/>
  <c r="E80" i="6"/>
  <c r="D80" i="6"/>
  <c r="C80" i="6"/>
  <c r="G79" i="6"/>
  <c r="F79" i="6"/>
  <c r="E79" i="6"/>
  <c r="D79" i="6"/>
  <c r="C79" i="6"/>
  <c r="G78" i="6"/>
  <c r="F78" i="6"/>
  <c r="E78" i="6"/>
  <c r="D78" i="6"/>
  <c r="C78" i="6"/>
  <c r="G77" i="6"/>
  <c r="F77" i="6"/>
  <c r="E77" i="6"/>
  <c r="D77" i="6"/>
  <c r="C77" i="6"/>
  <c r="G76" i="6"/>
  <c r="F76" i="6"/>
  <c r="E76" i="6"/>
  <c r="D76" i="6"/>
  <c r="C76" i="6"/>
  <c r="G75" i="6"/>
  <c r="F75" i="6"/>
  <c r="E75" i="6"/>
  <c r="D75" i="6"/>
  <c r="C75" i="6"/>
  <c r="G74" i="6"/>
  <c r="F74" i="6"/>
  <c r="E74" i="6"/>
  <c r="D74" i="6"/>
  <c r="C74" i="6"/>
  <c r="G73" i="6"/>
  <c r="F73" i="6"/>
  <c r="E73" i="6"/>
  <c r="D73" i="6"/>
  <c r="C73" i="6"/>
  <c r="G72" i="6"/>
  <c r="F72" i="6"/>
  <c r="E72" i="6"/>
  <c r="D72" i="6"/>
  <c r="C72" i="6"/>
  <c r="G71" i="6"/>
  <c r="F71" i="6"/>
  <c r="E71" i="6"/>
  <c r="D71" i="6"/>
  <c r="C71" i="6"/>
  <c r="G70" i="6"/>
  <c r="F70" i="6"/>
  <c r="E70" i="6"/>
  <c r="D70" i="6"/>
  <c r="C70" i="6"/>
  <c r="G69" i="6"/>
  <c r="F69" i="6"/>
  <c r="E69" i="6"/>
  <c r="D69" i="6"/>
  <c r="C69" i="6"/>
  <c r="G68" i="6"/>
  <c r="F68" i="6"/>
  <c r="E68" i="6"/>
  <c r="D68" i="6"/>
  <c r="C68" i="6"/>
  <c r="G67" i="6"/>
  <c r="F67" i="6"/>
  <c r="E67" i="6"/>
  <c r="D67" i="6"/>
  <c r="C67" i="6"/>
  <c r="G66" i="6"/>
  <c r="F66" i="6"/>
  <c r="E66" i="6"/>
  <c r="D66" i="6"/>
  <c r="C66" i="6"/>
  <c r="G65" i="6"/>
  <c r="F65" i="6"/>
  <c r="E65" i="6"/>
  <c r="D65" i="6"/>
  <c r="C65" i="6"/>
  <c r="G64" i="6"/>
  <c r="F64" i="6"/>
  <c r="E64" i="6"/>
  <c r="D64" i="6"/>
  <c r="C64" i="6"/>
  <c r="G63" i="6"/>
  <c r="F63" i="6"/>
  <c r="E63" i="6"/>
  <c r="D63" i="6"/>
  <c r="C63" i="6"/>
  <c r="G62" i="6"/>
  <c r="F62" i="6"/>
  <c r="E62" i="6"/>
  <c r="D62" i="6"/>
  <c r="C62" i="6"/>
  <c r="G61" i="6"/>
  <c r="F61" i="6"/>
  <c r="E61" i="6"/>
  <c r="D61" i="6"/>
  <c r="C61" i="6"/>
  <c r="G60" i="6"/>
  <c r="F60" i="6"/>
  <c r="E60" i="6"/>
  <c r="D60" i="6"/>
  <c r="C60" i="6"/>
  <c r="G59" i="6"/>
  <c r="F59" i="6"/>
  <c r="E59" i="6"/>
  <c r="D59" i="6"/>
  <c r="C59" i="6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J95" i="2"/>
  <c r="I95" i="2"/>
  <c r="H95" i="2"/>
  <c r="G95" i="2"/>
  <c r="J94" i="2"/>
  <c r="I94" i="2"/>
  <c r="H94" i="2"/>
  <c r="G94" i="2"/>
  <c r="J93" i="2"/>
  <c r="I93" i="2"/>
  <c r="H93" i="2"/>
  <c r="G93" i="2"/>
  <c r="J92" i="2"/>
  <c r="I92" i="2"/>
  <c r="H92" i="2"/>
  <c r="G92" i="2"/>
  <c r="J91" i="2"/>
  <c r="I91" i="2"/>
  <c r="H91" i="2"/>
  <c r="G91" i="2"/>
  <c r="J90" i="2"/>
  <c r="I90" i="2"/>
  <c r="H90" i="2"/>
  <c r="G90" i="2"/>
  <c r="J89" i="2"/>
  <c r="I89" i="2"/>
  <c r="H89" i="2"/>
  <c r="G89" i="2"/>
  <c r="J88" i="2"/>
  <c r="I88" i="2"/>
  <c r="H88" i="2"/>
  <c r="G88" i="2"/>
  <c r="J87" i="2"/>
  <c r="I87" i="2"/>
  <c r="H87" i="2"/>
  <c r="G87" i="2"/>
  <c r="J86" i="2"/>
  <c r="I86" i="2"/>
  <c r="H86" i="2"/>
  <c r="G86" i="2"/>
  <c r="J85" i="2"/>
  <c r="I85" i="2"/>
  <c r="H85" i="2"/>
  <c r="G85" i="2"/>
  <c r="J84" i="2"/>
  <c r="I84" i="2"/>
  <c r="H84" i="2"/>
  <c r="G84" i="2"/>
  <c r="J83" i="2"/>
  <c r="I83" i="2"/>
  <c r="H83" i="2"/>
  <c r="G83" i="2"/>
  <c r="J82" i="2"/>
  <c r="I82" i="2"/>
  <c r="H82" i="2"/>
  <c r="G82" i="2"/>
  <c r="J81" i="2"/>
  <c r="I81" i="2"/>
  <c r="H81" i="2"/>
  <c r="G81" i="2"/>
  <c r="J80" i="2"/>
  <c r="I80" i="2"/>
  <c r="H80" i="2"/>
  <c r="G80" i="2"/>
  <c r="J79" i="2"/>
  <c r="I79" i="2"/>
  <c r="H79" i="2"/>
  <c r="G79" i="2"/>
  <c r="J78" i="2"/>
  <c r="I78" i="2"/>
  <c r="H78" i="2"/>
  <c r="G78" i="2"/>
  <c r="J77" i="2"/>
  <c r="I77" i="2"/>
  <c r="H77" i="2"/>
  <c r="G77" i="2"/>
  <c r="J76" i="2"/>
  <c r="I76" i="2"/>
  <c r="H76" i="2"/>
  <c r="G76" i="2"/>
  <c r="J73" i="2"/>
  <c r="I73" i="2"/>
  <c r="H73" i="2"/>
  <c r="G73" i="2"/>
  <c r="J72" i="2"/>
  <c r="I72" i="2"/>
  <c r="H72" i="2"/>
  <c r="G72" i="2"/>
  <c r="J71" i="2"/>
  <c r="I71" i="2"/>
  <c r="H71" i="2"/>
  <c r="G71" i="2"/>
  <c r="J70" i="2"/>
  <c r="I70" i="2"/>
  <c r="H70" i="2"/>
  <c r="G70" i="2"/>
  <c r="J69" i="2"/>
  <c r="I69" i="2"/>
  <c r="H69" i="2"/>
  <c r="G69" i="2"/>
  <c r="J68" i="2"/>
  <c r="I68" i="2"/>
  <c r="H68" i="2"/>
  <c r="G68" i="2"/>
  <c r="J67" i="2"/>
  <c r="I67" i="2"/>
  <c r="H67" i="2"/>
  <c r="G67" i="2"/>
  <c r="J66" i="2"/>
  <c r="I66" i="2"/>
  <c r="H66" i="2"/>
  <c r="G66" i="2"/>
  <c r="J65" i="2"/>
  <c r="I65" i="2"/>
  <c r="H65" i="2"/>
  <c r="G65" i="2"/>
  <c r="J64" i="2"/>
  <c r="I64" i="2"/>
  <c r="H64" i="2"/>
  <c r="G64" i="2"/>
  <c r="J63" i="2"/>
  <c r="I63" i="2"/>
  <c r="H63" i="2"/>
  <c r="G63" i="2"/>
  <c r="J60" i="2"/>
  <c r="I60" i="2"/>
  <c r="H60" i="2"/>
  <c r="G60" i="2"/>
  <c r="J59" i="2"/>
  <c r="I59" i="2"/>
  <c r="H59" i="2"/>
  <c r="G59" i="2"/>
  <c r="J58" i="2"/>
  <c r="I58" i="2"/>
  <c r="H58" i="2"/>
  <c r="G58" i="2"/>
  <c r="J57" i="2"/>
  <c r="I57" i="2"/>
  <c r="H57" i="2"/>
  <c r="G57" i="2"/>
  <c r="J56" i="2"/>
  <c r="I56" i="2"/>
  <c r="H56" i="2"/>
  <c r="G56" i="2"/>
  <c r="J55" i="2"/>
  <c r="I55" i="2"/>
  <c r="H55" i="2"/>
  <c r="G55" i="2"/>
  <c r="J54" i="2"/>
  <c r="I54" i="2"/>
  <c r="H54" i="2"/>
  <c r="G54" i="2"/>
  <c r="J53" i="2"/>
  <c r="I53" i="2"/>
  <c r="H53" i="2"/>
  <c r="G53" i="2"/>
  <c r="J52" i="2"/>
  <c r="I52" i="2"/>
  <c r="H52" i="2"/>
  <c r="G52" i="2"/>
  <c r="J49" i="2"/>
  <c r="I49" i="2"/>
  <c r="H49" i="2"/>
  <c r="G49" i="2"/>
  <c r="J46" i="2"/>
  <c r="I46" i="2"/>
  <c r="H46" i="2"/>
  <c r="G46" i="2"/>
  <c r="J45" i="2"/>
  <c r="I45" i="2"/>
  <c r="H45" i="2"/>
  <c r="G45" i="2"/>
  <c r="J44" i="2"/>
  <c r="I44" i="2"/>
  <c r="H44" i="2"/>
  <c r="G44" i="2"/>
  <c r="J43" i="2"/>
  <c r="I43" i="2"/>
  <c r="H43" i="2"/>
  <c r="G43" i="2"/>
  <c r="J42" i="2"/>
  <c r="I42" i="2"/>
  <c r="H42" i="2"/>
  <c r="G42" i="2"/>
  <c r="J41" i="2"/>
  <c r="I41" i="2"/>
  <c r="H41" i="2"/>
  <c r="G41" i="2"/>
  <c r="J40" i="2"/>
  <c r="I40" i="2"/>
  <c r="H40" i="2"/>
  <c r="G40" i="2"/>
  <c r="J39" i="2"/>
  <c r="I39" i="2"/>
  <c r="H39" i="2"/>
  <c r="G39" i="2"/>
  <c r="J38" i="2"/>
  <c r="I38" i="2"/>
  <c r="H38" i="2"/>
  <c r="G38" i="2"/>
  <c r="J37" i="2"/>
  <c r="I37" i="2"/>
  <c r="H37" i="2"/>
  <c r="G37" i="2"/>
  <c r="J34" i="2"/>
  <c r="I34" i="2"/>
  <c r="H34" i="2"/>
  <c r="G34" i="2"/>
  <c r="J31" i="2"/>
  <c r="I31" i="2"/>
  <c r="H31" i="2"/>
  <c r="G31" i="2"/>
  <c r="J30" i="2"/>
  <c r="I30" i="2"/>
  <c r="H30" i="2"/>
  <c r="G30" i="2"/>
</calcChain>
</file>

<file path=xl/sharedStrings.xml><?xml version="1.0" encoding="utf-8"?>
<sst xmlns="http://schemas.openxmlformats.org/spreadsheetml/2006/main" count="452" uniqueCount="229">
  <si>
    <t>Chapter 5 - Housing</t>
  </si>
  <si>
    <t>Chart 5.1: Housing tenure has shifted over the last 50 years with the private rental sector declining at the start of the period and growing again in recent years</t>
  </si>
  <si>
    <t>Source: DCMS and Scottish Government</t>
  </si>
  <si>
    <t>Chart 5.2: Cities are more likely to have higher numbers of people in the private and social rented sectors</t>
  </si>
  <si>
    <t>Source: Scottish Government, data for 2019</t>
  </si>
  <si>
    <t>Chart 5.3: Households in poverty have increasingly been living in the private rented sector rather than the social rented sector, although there are some signs of a reversal</t>
  </si>
  <si>
    <t>Source: HBAI DWP</t>
  </si>
  <si>
    <t>Chart 5.4: Rents have increased and mortgage servicing costs have decreased over the past ten years</t>
  </si>
  <si>
    <t>Chart 5.5: The gap between the proportion of income spent on housing costs has widened between lower and higher income households over time</t>
  </si>
  <si>
    <t>Chart 5.6: Housing costs for lower income households have risen significantly over time, in clear contrast to higher income households</t>
  </si>
  <si>
    <t>Chart 5.7: Poverty Rates AHC diverged in Scotland compared to the rest of the UK in the early 2000s</t>
  </si>
  <si>
    <t>Chart 5.8 In recent years completions of lower cost housing have increased, but remain below levels seen a decade ago</t>
  </si>
  <si>
    <t>Source: Scottish Government</t>
  </si>
  <si>
    <t>Chart 5.9:  Housing cost affordability (measured as a proportion of before housing cost income) differ across protected characteristics</t>
  </si>
  <si>
    <t>Source: FAI analysis of the Family Resources Survey, DWP</t>
  </si>
  <si>
    <t>Chart 5.10: Evictions from the social rented sector were rising pre-pandemic but were lower than 20 years ago</t>
  </si>
  <si>
    <t>Chart 5.11: Rates of overcrowding, measured by the bedroom standard, have reduced since 2012</t>
  </si>
  <si>
    <t>Source: Scottish Housing Conditions Survey</t>
  </si>
  <si>
    <t>Chart 5.12: The private rented sector has a higher Scottish Housing Quality Standard failure rate than other sectors with housing associations performing the best</t>
  </si>
  <si>
    <t>Chart 5.13: Failure of the Scottish Housing Quality Standard does not follow the usual income gradient</t>
  </si>
  <si>
    <t>Chart 5.14 The likelihood of having mould present in a home decreases with income</t>
  </si>
  <si>
    <t>Chart 5.15: Number of people who have experience antisocial behaviour has increased since 2012</t>
  </si>
  <si>
    <t>Source: Scottish Household Survey</t>
  </si>
  <si>
    <t>Chart 5.1: Housing tenure has shifted over the last 50 years with the private rental sector declining at the start of the period and growing again in recent</t>
  </si>
  <si>
    <t>Chart 5.3: Households in poverty have increasingly been living in the private rented sector rather than the social rented sector, although there are some</t>
  </si>
  <si>
    <t>Chart 5.16: Issues around noise from neighbouring properties is worse for lower income groups, but has not improved for anyone since 2012</t>
  </si>
  <si>
    <t>Back to Contents Page</t>
  </si>
  <si>
    <t>Owner Occupied</t>
  </si>
  <si>
    <t>Rented Privately</t>
  </si>
  <si>
    <t>Rented from Housing Associations</t>
  </si>
  <si>
    <t>Rented from Local Authorities</t>
  </si>
  <si>
    <t>Dwelling Stock by Tenure</t>
  </si>
  <si>
    <t>Number of Dwellings</t>
  </si>
  <si>
    <t xml:space="preserve">Percentage of Dwellings </t>
  </si>
  <si>
    <t>2012</t>
  </si>
  <si>
    <t>2013</t>
  </si>
  <si>
    <t>2014</t>
  </si>
  <si>
    <t>2015</t>
  </si>
  <si>
    <t>2016</t>
  </si>
  <si>
    <t>2017</t>
  </si>
  <si>
    <t>2018</t>
  </si>
  <si>
    <t>2019</t>
  </si>
  <si>
    <t>All Households</t>
  </si>
  <si>
    <t>With Children</t>
  </si>
  <si>
    <t>Percentage of Homes Below the Bedroom Standard</t>
  </si>
  <si>
    <t>1994 - 1997</t>
  </si>
  <si>
    <t>1995 - 1998</t>
  </si>
  <si>
    <t>1996 - 1999</t>
  </si>
  <si>
    <t>1997 - 2000</t>
  </si>
  <si>
    <t>1998 - 2001</t>
  </si>
  <si>
    <t>1999 - 2002</t>
  </si>
  <si>
    <t>2000 - 2003</t>
  </si>
  <si>
    <t>2001 - 2004</t>
  </si>
  <si>
    <t>2002 - 2005</t>
  </si>
  <si>
    <t>2003 - 2006</t>
  </si>
  <si>
    <t>2004 - 2007</t>
  </si>
  <si>
    <t>2005 - 2008</t>
  </si>
  <si>
    <t>2006 - 2009</t>
  </si>
  <si>
    <t>2007 - 2010</t>
  </si>
  <si>
    <t>2008 - 2011</t>
  </si>
  <si>
    <t>2009 - 2012</t>
  </si>
  <si>
    <t>2010 - 2013</t>
  </si>
  <si>
    <t>2011 - 2014</t>
  </si>
  <si>
    <t>2012 - 2015</t>
  </si>
  <si>
    <t>2013 - 2016</t>
  </si>
  <si>
    <t>2014 - 2017</t>
  </si>
  <si>
    <t>2015 - 2018</t>
  </si>
  <si>
    <t>2016 - 2019</t>
  </si>
  <si>
    <t>2017 - 2020</t>
  </si>
  <si>
    <t>Owned outright</t>
  </si>
  <si>
    <t>Private rented sector tenants</t>
  </si>
  <si>
    <t>Three Year Housing costs</t>
  </si>
  <si>
    <t>Quintile</t>
  </si>
  <si>
    <t>Housing Costs as a Percentage of Income by Quintile</t>
  </si>
  <si>
    <t>Weekly Housing Costs by Quintile</t>
  </si>
  <si>
    <t>1996-97 - 1998-99</t>
  </si>
  <si>
    <t>1997-98 - 1999-00</t>
  </si>
  <si>
    <t>1998-99 - 2000-01</t>
  </si>
  <si>
    <t>1999-00 - 2001-02</t>
  </si>
  <si>
    <t>2000-01 - 2002-03</t>
  </si>
  <si>
    <t>2001-02 - 2003-04</t>
  </si>
  <si>
    <t>2002-03 - 2004-05</t>
  </si>
  <si>
    <t>2003-04 - 2005-06</t>
  </si>
  <si>
    <t>2004-05 - 2006-07</t>
  </si>
  <si>
    <t>2005-06 - 2007-08</t>
  </si>
  <si>
    <t>2006-07 - 2008-09</t>
  </si>
  <si>
    <t>2007-08 - 2009-10</t>
  </si>
  <si>
    <t>2008-09 - 2010-11</t>
  </si>
  <si>
    <t>2009-10 - 2011-12</t>
  </si>
  <si>
    <t>2010-11 - 2012-13</t>
  </si>
  <si>
    <t>2011-12 - 2013-14</t>
  </si>
  <si>
    <t>2012-13 - 2014-15</t>
  </si>
  <si>
    <t>2013-14 - 2015-16</t>
  </si>
  <si>
    <t>2014-15 - 2016-17</t>
  </si>
  <si>
    <t>2015-16 - 2017-18</t>
  </si>
  <si>
    <t>2016-17 - 2018-19</t>
  </si>
  <si>
    <t>2017-18 - 2019-20</t>
  </si>
  <si>
    <t>AHC poverty rate</t>
  </si>
  <si>
    <t>BHC poverty rate</t>
  </si>
  <si>
    <t>Scotland</t>
  </si>
  <si>
    <t xml:space="preserve">rUK </t>
  </si>
  <si>
    <t>Percentage of People in Poverty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</si>
  <si>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</si>
  <si>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</si>
  <si>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</si>
  <si>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</si>
  <si>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</si>
  <si>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</si>
  <si>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</si>
  <si>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</si>
  <si>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</si>
  <si>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</si>
  <si>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</si>
  <si>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</si>
  <si>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</si>
  <si>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</si>
  <si>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</si>
  <si>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</si>
  <si>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</si>
  <si>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</si>
  <si>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</si>
  <si>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</si>
  <si>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</si>
  <si>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</si>
  <si>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</si>
  <si>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Social rented sector tenants</t>
  </si>
  <si>
    <t>Number of Households in Poverty</t>
  </si>
  <si>
    <t>Number of Households in Poverty (Three Year Groupings)</t>
  </si>
  <si>
    <t>Mortgaged</t>
  </si>
  <si>
    <t>Private rented</t>
  </si>
  <si>
    <t>Percentage of Houses Failing the Scottish Housing Quality Standard</t>
  </si>
  <si>
    <t>Quintile 1</t>
  </si>
  <si>
    <t>Quintile 2</t>
  </si>
  <si>
    <t>Quintile 3</t>
  </si>
  <si>
    <t>Quintile 4</t>
  </si>
  <si>
    <t>Quintile 5</t>
  </si>
  <si>
    <t>Percentage of Households Reporting Noisy Neighbours</t>
  </si>
  <si>
    <t>1994-95</t>
  </si>
  <si>
    <t>1995-06</t>
  </si>
  <si>
    <t>1996-97</t>
  </si>
  <si>
    <t>2020-21(!)</t>
  </si>
  <si>
    <t>Average</t>
  </si>
  <si>
    <t>Rural</t>
  </si>
  <si>
    <t>Urban</t>
  </si>
  <si>
    <t>1999-2001</t>
  </si>
  <si>
    <t>2000-2002</t>
  </si>
  <si>
    <t>2001-2003</t>
  </si>
  <si>
    <t>2002-2004</t>
  </si>
  <si>
    <t>2003-2005</t>
  </si>
  <si>
    <t>2004-2006</t>
  </si>
  <si>
    <t>2005-2007</t>
  </si>
  <si>
    <t>2006-2008</t>
  </si>
  <si>
    <t>2007-2009</t>
  </si>
  <si>
    <t>2008-2010</t>
  </si>
  <si>
    <t>2009-2011</t>
  </si>
  <si>
    <t>2010-2012</t>
  </si>
  <si>
    <t>2011-2013</t>
  </si>
  <si>
    <t>2012-2014</t>
  </si>
  <si>
    <t>2013-2015</t>
  </si>
  <si>
    <t>2014-2016</t>
  </si>
  <si>
    <t>2015-2017</t>
  </si>
  <si>
    <t>2016-2018</t>
  </si>
  <si>
    <t>2017-2019</t>
  </si>
  <si>
    <t>Housing Tenure: Owned outright</t>
  </si>
  <si>
    <t>Housing Tenure: Owned with a mortgage</t>
  </si>
  <si>
    <t>Housing Tenure: Social rented tenants</t>
  </si>
  <si>
    <t>Housing Tenure: Private rented sector tenants</t>
  </si>
  <si>
    <t>Local Authority</t>
  </si>
  <si>
    <t>Housing Association</t>
  </si>
  <si>
    <t>Aberdeen City</t>
  </si>
  <si>
    <t>Aberdeenshire</t>
  </si>
  <si>
    <t>Angus</t>
  </si>
  <si>
    <t>Argyll &amp; Bute</t>
  </si>
  <si>
    <t>Clackmannanshire</t>
  </si>
  <si>
    <t>Dumfries &amp; Galloway</t>
  </si>
  <si>
    <t>Dundee City</t>
  </si>
  <si>
    <t>East Ayrshire</t>
  </si>
  <si>
    <t>East Dunbartonshire</t>
  </si>
  <si>
    <t>East Lothian</t>
  </si>
  <si>
    <t>East Renfrewshire</t>
  </si>
  <si>
    <t>Edinburgh, City of</t>
  </si>
  <si>
    <t>Falkirk</t>
  </si>
  <si>
    <t>Fife</t>
  </si>
  <si>
    <t>Glasgow City</t>
  </si>
  <si>
    <t>Highland</t>
  </si>
  <si>
    <t>Inverclyde</t>
  </si>
  <si>
    <t>Midlothian</t>
  </si>
  <si>
    <t>Moray</t>
  </si>
  <si>
    <t>Na h-Eileanan Siar</t>
  </si>
  <si>
    <t>North Ayrshire</t>
  </si>
  <si>
    <t>North Lanarkshire</t>
  </si>
  <si>
    <t>Orkney Islands</t>
  </si>
  <si>
    <t>Perth &amp;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</si>
  <si>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</si>
  <si>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</si>
  <si>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</si>
  <si>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</si>
  <si>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</si>
  <si>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</si>
  <si>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</si>
  <si>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</si>
  <si>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Owner occupied</t>
  </si>
  <si>
    <t>Vacant private dwellings and second homes</t>
  </si>
  <si>
    <t>From local authorities, New Towns, Scottish Homes</t>
  </si>
  <si>
    <t>Percentage of total dwellings</t>
  </si>
  <si>
    <t>Proportion of dwellings by tenure</t>
  </si>
  <si>
    <t>From housing associations</t>
  </si>
  <si>
    <t>Rented privately or with a job/business</t>
  </si>
  <si>
    <t xml:space="preserve">Chart 5.8 In recent years completions of lower cost housing have increased </t>
  </si>
  <si>
    <t>New social housing completions that have been supported by the Scottish Government</t>
  </si>
  <si>
    <t>Type of AHSP activity</t>
  </si>
  <si>
    <t>2020-21</t>
  </si>
  <si>
    <t>2021-22</t>
  </si>
  <si>
    <t>RSL Rent - New Build</t>
  </si>
  <si>
    <t>RSL Rent - Off The Shelf</t>
  </si>
  <si>
    <t>RSL Rent - Rehab</t>
  </si>
  <si>
    <t>Council House Rent - New Build</t>
  </si>
  <si>
    <t>Council House Rent - Off The Shelf</t>
  </si>
  <si>
    <t>Council House Rent - Rehab</t>
  </si>
  <si>
    <t>Home Owner Support Fund (Rent) - Off The Shelf</t>
  </si>
  <si>
    <t>Total Social Rent</t>
  </si>
  <si>
    <t>Financial Year</t>
  </si>
  <si>
    <t>Affordable housing supply completions by type and year</t>
  </si>
  <si>
    <t>Total</t>
  </si>
  <si>
    <t>Rent Arrears</t>
  </si>
  <si>
    <t>For anti-social behaviour</t>
  </si>
  <si>
    <t>n/a</t>
  </si>
  <si>
    <t>Number of cases resulting in eviction</t>
  </si>
  <si>
    <t>Proportion of populations which have experienced antisocial behaviour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</si>
</sst>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1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1" applyFont="1"/>
    <xf numFmtId="0" fontId="4" fillId="0" borderId="1" xfId="0" applyFont="1" applyBorder="1"/>
    <xf numFmtId="0" fontId="4" fillId="0" borderId="0" xfId="0" applyFont="1" applyBorder="1"/>
    <xf numFmtId="0" fontId="4" fillId="0" borderId="2" xfId="0" applyFont="1" applyBorder="1"/>
    <xf numFmtId="0" fontId="5" fillId="0" borderId="1" xfId="1" applyFont="1" applyBorder="1"/>
    <xf numFmtId="0" fontId="4" fillId="0" borderId="4" xfId="0" applyFont="1" applyBorder="1"/>
    <xf numFmtId="0" fontId="4" fillId="0" borderId="5" xfId="0" applyFont="1" applyBorder="1"/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5" fillId="0" borderId="3" xfId="1" applyFont="1" applyBorder="1"/>
    <xf numFmtId="164" fontId="8" fillId="0" borderId="0" xfId="2" applyNumberFormat="1" applyFont="1" applyFill="1" applyBorder="1" applyAlignment="1">
      <alignment horizontal="right"/>
    </xf>
    <xf numFmtId="0" fontId="3" fillId="0" borderId="3" xfId="0" applyFont="1" applyBorder="1"/>
    <xf numFmtId="1" fontId="4" fillId="0" borderId="0" xfId="0" applyNumberFormat="1" applyFont="1" applyBorder="1"/>
    <xf numFmtId="9" fontId="4" fillId="0" borderId="0" xfId="3" applyFont="1" applyBorder="1"/>
    <xf numFmtId="9" fontId="4" fillId="0" borderId="2" xfId="3" applyFont="1" applyBorder="1"/>
    <xf numFmtId="9" fontId="0" fillId="0" borderId="0" xfId="3" applyFont="1"/>
    <xf numFmtId="1" fontId="4" fillId="0" borderId="0" xfId="0" applyNumberFormat="1" applyFont="1"/>
    <xf numFmtId="164" fontId="8" fillId="0" borderId="1" xfId="2" applyNumberFormat="1" applyFont="1" applyFill="1" applyBorder="1" applyAlignment="1">
      <alignment horizontal="right"/>
    </xf>
    <xf numFmtId="164" fontId="8" fillId="0" borderId="2" xfId="2" applyNumberFormat="1" applyFont="1" applyFill="1" applyBorder="1" applyAlignment="1">
      <alignment horizontal="right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0" borderId="11" xfId="0" applyFont="1" applyBorder="1"/>
    <xf numFmtId="0" fontId="3" fillId="0" borderId="12" xfId="0" applyFont="1" applyFill="1" applyBorder="1" applyAlignment="1">
      <alignment horizontal="left"/>
    </xf>
    <xf numFmtId="0" fontId="4" fillId="0" borderId="12" xfId="0" applyFont="1" applyBorder="1"/>
    <xf numFmtId="0" fontId="3" fillId="0" borderId="13" xfId="0" applyFont="1" applyBorder="1" applyAlignment="1">
      <alignment vertical="center" wrapText="1"/>
    </xf>
    <xf numFmtId="0" fontId="9" fillId="0" borderId="14" xfId="0" applyFont="1" applyBorder="1"/>
    <xf numFmtId="9" fontId="4" fillId="0" borderId="15" xfId="3" applyFont="1" applyBorder="1"/>
    <xf numFmtId="0" fontId="3" fillId="0" borderId="16" xfId="0" applyFont="1" applyBorder="1"/>
    <xf numFmtId="0" fontId="3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9" fontId="4" fillId="0" borderId="19" xfId="3" applyFont="1" applyBorder="1"/>
    <xf numFmtId="9" fontId="4" fillId="0" borderId="21" xfId="3" applyFont="1" applyBorder="1"/>
    <xf numFmtId="0" fontId="3" fillId="0" borderId="9" xfId="0" applyFont="1" applyBorder="1"/>
    <xf numFmtId="0" fontId="4" fillId="0" borderId="10" xfId="0" applyFont="1" applyBorder="1"/>
    <xf numFmtId="1" fontId="4" fillId="0" borderId="10" xfId="0" applyNumberFormat="1" applyFont="1" applyBorder="1"/>
    <xf numFmtId="0" fontId="3" fillId="0" borderId="12" xfId="0" applyFont="1" applyBorder="1"/>
    <xf numFmtId="1" fontId="4" fillId="0" borderId="15" xfId="0" applyNumberFormat="1" applyFont="1" applyBorder="1"/>
    <xf numFmtId="0" fontId="3" fillId="0" borderId="25" xfId="0" applyFont="1" applyBorder="1"/>
    <xf numFmtId="1" fontId="4" fillId="0" borderId="26" xfId="0" applyNumberFormat="1" applyFont="1" applyBorder="1"/>
    <xf numFmtId="1" fontId="4" fillId="0" borderId="21" xfId="0" applyNumberFormat="1" applyFont="1" applyBorder="1"/>
    <xf numFmtId="0" fontId="3" fillId="0" borderId="27" xfId="0" applyFont="1" applyBorder="1"/>
    <xf numFmtId="0" fontId="3" fillId="0" borderId="13" xfId="0" applyFont="1" applyBorder="1"/>
    <xf numFmtId="0" fontId="3" fillId="0" borderId="14" xfId="0" applyFont="1" applyBorder="1"/>
    <xf numFmtId="0" fontId="4" fillId="0" borderId="26" xfId="0" applyFont="1" applyBorder="1"/>
    <xf numFmtId="0" fontId="3" fillId="0" borderId="28" xfId="0" applyFont="1" applyBorder="1"/>
    <xf numFmtId="1" fontId="4" fillId="0" borderId="29" xfId="0" applyNumberFormat="1" applyFont="1" applyBorder="1"/>
    <xf numFmtId="1" fontId="4" fillId="0" borderId="19" xfId="0" applyNumberFormat="1" applyFont="1" applyBorder="1"/>
    <xf numFmtId="1" fontId="4" fillId="0" borderId="30" xfId="0" applyNumberFormat="1" applyFont="1" applyBorder="1"/>
    <xf numFmtId="0" fontId="3" fillId="0" borderId="31" xfId="0" applyFont="1" applyBorder="1"/>
    <xf numFmtId="0" fontId="3" fillId="0" borderId="4" xfId="0" applyFont="1" applyBorder="1"/>
    <xf numFmtId="0" fontId="3" fillId="0" borderId="5" xfId="0" applyFont="1" applyBorder="1"/>
    <xf numFmtId="9" fontId="4" fillId="0" borderId="10" xfId="3" applyFont="1" applyBorder="1"/>
    <xf numFmtId="9" fontId="4" fillId="0" borderId="26" xfId="3" applyFont="1" applyBorder="1"/>
    <xf numFmtId="0" fontId="1" fillId="0" borderId="11" xfId="0" applyFont="1" applyBorder="1"/>
    <xf numFmtId="9" fontId="0" fillId="0" borderId="10" xfId="3" applyFont="1" applyBorder="1"/>
    <xf numFmtId="0" fontId="1" fillId="0" borderId="13" xfId="0" applyFont="1" applyBorder="1"/>
    <xf numFmtId="9" fontId="0" fillId="0" borderId="15" xfId="3" applyFont="1" applyBorder="1"/>
    <xf numFmtId="9" fontId="4" fillId="0" borderId="20" xfId="3" applyFont="1" applyBorder="1"/>
    <xf numFmtId="9" fontId="0" fillId="0" borderId="26" xfId="3" applyFont="1" applyBorder="1"/>
    <xf numFmtId="9" fontId="0" fillId="0" borderId="21" xfId="3" applyFont="1" applyBorder="1"/>
    <xf numFmtId="165" fontId="4" fillId="0" borderId="0" xfId="3" applyNumberFormat="1" applyFont="1" applyBorder="1"/>
    <xf numFmtId="165" fontId="4" fillId="0" borderId="19" xfId="3" applyNumberFormat="1" applyFont="1" applyBorder="1"/>
    <xf numFmtId="9" fontId="4" fillId="0" borderId="10" xfId="3" applyNumberFormat="1" applyFont="1" applyBorder="1"/>
    <xf numFmtId="9" fontId="4" fillId="0" borderId="15" xfId="3" applyNumberFormat="1" applyFont="1" applyBorder="1"/>
    <xf numFmtId="9" fontId="4" fillId="0" borderId="26" xfId="3" applyNumberFormat="1" applyFont="1" applyBorder="1"/>
    <xf numFmtId="9" fontId="4" fillId="0" borderId="21" xfId="3" applyNumberFormat="1" applyFont="1" applyBorder="1"/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2" borderId="34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0" fontId="3" fillId="0" borderId="7" xfId="0" applyFont="1" applyBorder="1" applyAlignment="1">
      <alignment wrapText="1"/>
    </xf>
    <xf numFmtId="0" fontId="3" fillId="2" borderId="33" xfId="0" applyFont="1" applyFill="1" applyBorder="1" applyAlignment="1">
      <alignment horizontal="center"/>
    </xf>
    <xf numFmtId="0" fontId="3" fillId="0" borderId="36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32" xfId="0" applyFont="1" applyBorder="1" applyAlignment="1">
      <alignment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1" applyAlignment="1">
      <alignment vertical="center"/>
    </xf>
    <xf numFmtId="0" fontId="3" fillId="0" borderId="16" xfId="0" applyFont="1" applyBorder="1" applyAlignment="1">
      <alignment horizontal="center" vertical="center"/>
    </xf>
    <xf numFmtId="0" fontId="4" fillId="0" borderId="15" xfId="0" applyFont="1" applyBorder="1"/>
    <xf numFmtId="0" fontId="4" fillId="0" borderId="21" xfId="0" applyFont="1" applyBorder="1"/>
    <xf numFmtId="0" fontId="4" fillId="0" borderId="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 wrapText="1"/>
    </xf>
    <xf numFmtId="0" fontId="4" fillId="0" borderId="16" xfId="0" applyFont="1" applyBorder="1"/>
    <xf numFmtId="0" fontId="4" fillId="0" borderId="0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7" xfId="0" applyFont="1" applyBorder="1"/>
    <xf numFmtId="0" fontId="4" fillId="0" borderId="19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9" fontId="4" fillId="0" borderId="37" xfId="3" applyFont="1" applyBorder="1"/>
    <xf numFmtId="0" fontId="4" fillId="0" borderId="31" xfId="0" applyFont="1" applyBorder="1"/>
    <xf numFmtId="9" fontId="4" fillId="0" borderId="39" xfId="3" applyFont="1" applyBorder="1"/>
  </cellXfs>
  <cellStyles count="5">
    <cellStyle name="Comma" xfId="2" builtinId="3"/>
    <cellStyle name="Comma 2" xfId="4" xr:uid="{83B8E081-0EF0-4092-B9B7-55EE7E8B4722}"/>
    <cellStyle name="Hyperlink" xfId="1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0070C0"/>
      <color rgb="FF595959"/>
      <color rgb="FFEF3B2C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5</xdr:col>
      <xdr:colOff>922251</xdr:colOff>
      <xdr:row>21</xdr:row>
      <xdr:rowOff>187960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39F2F-C457-489D-ACAB-769E856C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9600" y="736600"/>
          <a:ext cx="5417185" cy="35344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190500</xdr:rowOff>
    </xdr:from>
    <xdr:to>
      <xdr:col>8</xdr:col>
      <xdr:colOff>201930</xdr:colOff>
      <xdr:row>21</xdr:row>
      <xdr:rowOff>182345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76709-DDDB-4AFF-8061-D65EFE02D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790575"/>
          <a:ext cx="5399405" cy="359229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80010</xdr:colOff>
      <xdr:row>22</xdr:row>
      <xdr:rowOff>55880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6733BA-5C45-4C4D-9954-BB7771AE4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6600"/>
          <a:ext cx="5509260" cy="359918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</xdr:row>
      <xdr:rowOff>0</xdr:rowOff>
    </xdr:from>
    <xdr:to>
      <xdr:col>7</xdr:col>
      <xdr:colOff>447676</xdr:colOff>
      <xdr:row>22</xdr:row>
      <xdr:rowOff>184498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A076F3B-E6BB-42EA-93D8-CBC861A0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6" y="800100"/>
          <a:ext cx="5638800" cy="37849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0</xdr:rowOff>
    </xdr:from>
    <xdr:to>
      <xdr:col>12</xdr:col>
      <xdr:colOff>176745</xdr:colOff>
      <xdr:row>12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DA2EA1-53E8-4619-95B9-CC0975BE1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800100"/>
          <a:ext cx="6548970" cy="1790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245110</xdr:colOff>
      <xdr:row>11</xdr:row>
      <xdr:rowOff>186055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C0BC9-6B63-4AAD-8E8E-3564BAA09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6600"/>
          <a:ext cx="5731510" cy="15640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3</xdr:row>
      <xdr:rowOff>85725</xdr:rowOff>
    </xdr:from>
    <xdr:to>
      <xdr:col>8</xdr:col>
      <xdr:colOff>514350</xdr:colOff>
      <xdr:row>20</xdr:row>
      <xdr:rowOff>117393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DA3378-99ED-4185-91FA-BE0922BD7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50" y="685800"/>
          <a:ext cx="5238750" cy="34320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8</xdr:col>
      <xdr:colOff>449580</xdr:colOff>
      <xdr:row>22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1FA830-DDC0-43B7-95F0-00F8FF9C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9600" y="800100"/>
          <a:ext cx="5523230" cy="36131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5</xdr:col>
      <xdr:colOff>601980</xdr:colOff>
      <xdr:row>22</xdr:row>
      <xdr:rowOff>59690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227017-EBE7-403E-9C76-6D3BA2FB4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9600" y="736600"/>
          <a:ext cx="5507355" cy="360299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4</xdr:col>
      <xdr:colOff>30480</xdr:colOff>
      <xdr:row>22</xdr:row>
      <xdr:rowOff>54610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FDF9B-08D2-4D25-AE4B-B6EFEBA5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6600"/>
          <a:ext cx="5507355" cy="359791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5</xdr:col>
      <xdr:colOff>295910</xdr:colOff>
      <xdr:row>22</xdr:row>
      <xdr:rowOff>180340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47BAB-9F15-4EDE-948C-55AA88DB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9600" y="736600"/>
          <a:ext cx="5709285" cy="372999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316912</xdr:colOff>
      <xdr:row>22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715BB-532E-4D1B-8217-1BCB4626D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7400"/>
          <a:ext cx="5644562" cy="36893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137160</xdr:colOff>
      <xdr:row>22</xdr:row>
      <xdr:rowOff>29210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85DADB-E6F5-47D2-A31D-B2A7E98B0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9600" y="736600"/>
          <a:ext cx="5471160" cy="357251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5</xdr:col>
      <xdr:colOff>825500</xdr:colOff>
      <xdr:row>23</xdr:row>
      <xdr:rowOff>160655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D44027-F429-46D6-9DA2-5A5459844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6600"/>
          <a:ext cx="5965825" cy="38976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171450</xdr:rowOff>
    </xdr:from>
    <xdr:to>
      <xdr:col>6</xdr:col>
      <xdr:colOff>248285</xdr:colOff>
      <xdr:row>23</xdr:row>
      <xdr:rowOff>142240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0952-9214-4BC3-98CB-3B8086789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9600" y="981075"/>
          <a:ext cx="5763260" cy="377444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4</xdr:row>
      <xdr:rowOff>28575</xdr:rowOff>
    </xdr:from>
    <xdr:to>
      <xdr:col>11</xdr:col>
      <xdr:colOff>276045</xdr:colOff>
      <xdr:row>14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F76573-98F1-46E5-90E7-52A047F8E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4" y="828675"/>
          <a:ext cx="6438721" cy="2019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BS_FAI2-KE/Shared%20Documents/KE/01%20Projects/2022-03%20Health%20Foundation/data%20analysis/Housing/Final%20data/stock%20by%20tenure%20local%20authority%20(chart%205.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NTENTS"/>
      <sheetName val="Tbl Stock by Tenure"/>
      <sheetName val="Tbl Stock by tenure by LA 2019"/>
      <sheetName val="Tbl Stock by tenure by LA 2020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Owner occupied</v>
          </cell>
          <cell r="H4" t="str">
            <v>Rented privately or with a job/business 3</v>
          </cell>
          <cell r="J4" t="str">
            <v>Vacant private dwellings and second homes</v>
          </cell>
          <cell r="L4" t="str">
            <v>From housing associations 4</v>
          </cell>
          <cell r="N4" t="str">
            <v>From local authorities, New Towns, Scottish Homes</v>
          </cell>
        </row>
        <row r="7">
          <cell r="A7" t="str">
            <v>Aberdeen City</v>
          </cell>
          <cell r="G7">
            <v>53.290081997719504</v>
          </cell>
          <cell r="I7">
            <v>19.262284047034633</v>
          </cell>
          <cell r="K7">
            <v>4.8113644205441526</v>
          </cell>
          <cell r="M7">
            <v>4.1438393631077117</v>
          </cell>
          <cell r="O7">
            <v>18.492430171593998</v>
          </cell>
        </row>
        <row r="8">
          <cell r="A8" t="str">
            <v>Aberdeenshire</v>
          </cell>
          <cell r="G8">
            <v>71.02276130432908</v>
          </cell>
          <cell r="I8">
            <v>8.7558336837286905</v>
          </cell>
          <cell r="K8">
            <v>5.1973731323164545</v>
          </cell>
          <cell r="M8">
            <v>4.1534501859785253</v>
          </cell>
          <cell r="O8">
            <v>10.870581693647242</v>
          </cell>
        </row>
        <row r="9">
          <cell r="A9" t="str">
            <v>Angus</v>
          </cell>
          <cell r="G9">
            <v>64.255947914539448</v>
          </cell>
          <cell r="I9">
            <v>10.833151218716884</v>
          </cell>
          <cell r="K9">
            <v>4.9943128212815111</v>
          </cell>
          <cell r="M9">
            <v>6.4172537539788204</v>
          </cell>
          <cell r="O9">
            <v>13.49933429148334</v>
          </cell>
        </row>
        <row r="10">
          <cell r="A10" t="str">
            <v>Argyll &amp; Bute</v>
          </cell>
          <cell r="G10">
            <v>59.594527651078785</v>
          </cell>
          <cell r="I10">
            <v>11.843790047612902</v>
          </cell>
          <cell r="K10">
            <v>10.956590469455252</v>
          </cell>
          <cell r="M10">
            <v>17.605091831853073</v>
          </cell>
          <cell r="O10">
            <v>0</v>
          </cell>
        </row>
        <row r="11">
          <cell r="A11" t="str">
            <v>Clackmannanshire</v>
          </cell>
          <cell r="G11">
            <v>59.997878459370391</v>
          </cell>
          <cell r="I11">
            <v>9.055736487827005</v>
          </cell>
          <cell r="K11">
            <v>2.2664500406173844</v>
          </cell>
          <cell r="M11">
            <v>8.6027619821283494</v>
          </cell>
          <cell r="O11">
            <v>20.077173030056862</v>
          </cell>
        </row>
        <row r="12">
          <cell r="A12" t="str">
            <v>Dumfries &amp; Galloway</v>
          </cell>
          <cell r="G12">
            <v>58.390555258772771</v>
          </cell>
          <cell r="I12">
            <v>16.867729601678697</v>
          </cell>
          <cell r="K12">
            <v>6.1361331981429093</v>
          </cell>
          <cell r="M12">
            <v>18.605581941405621</v>
          </cell>
          <cell r="O12">
            <v>0</v>
          </cell>
        </row>
        <row r="13">
          <cell r="A13" t="str">
            <v>Dundee City</v>
          </cell>
          <cell r="G13">
            <v>46.216226600782093</v>
          </cell>
          <cell r="I13">
            <v>21.325500855683487</v>
          </cell>
          <cell r="K13">
            <v>4.1518651871879646</v>
          </cell>
          <cell r="M13">
            <v>11.675656864451019</v>
          </cell>
          <cell r="O13">
            <v>16.630750491895437</v>
          </cell>
        </row>
        <row r="14">
          <cell r="A14" t="str">
            <v>East Ayrshire</v>
          </cell>
          <cell r="G14">
            <v>58.517645856388683</v>
          </cell>
          <cell r="I14">
            <v>12.021382679411326</v>
          </cell>
          <cell r="K14">
            <v>2.6282659013845113</v>
          </cell>
          <cell r="M14">
            <v>5.9514353310955661</v>
          </cell>
          <cell r="O14">
            <v>20.88127023171992</v>
          </cell>
        </row>
        <row r="15">
          <cell r="A15" t="str">
            <v>East Dunbartonshire</v>
          </cell>
          <cell r="G15">
            <v>80.752298648092761</v>
          </cell>
          <cell r="I15">
            <v>6.0657619023463889</v>
          </cell>
          <cell r="K15">
            <v>1.349312217870597</v>
          </cell>
          <cell r="M15">
            <v>4.2579529811006651</v>
          </cell>
          <cell r="O15">
            <v>7.5746742505896041</v>
          </cell>
        </row>
        <row r="16">
          <cell r="A16" t="str">
            <v>East Lothian</v>
          </cell>
          <cell r="G16">
            <v>63.501756141199103</v>
          </cell>
          <cell r="I16">
            <v>10.766297436494733</v>
          </cell>
          <cell r="K16">
            <v>2.7261469878026134</v>
          </cell>
          <cell r="M16">
            <v>4.9677006583699663</v>
          </cell>
          <cell r="O16">
            <v>18.038098776133573</v>
          </cell>
        </row>
        <row r="17">
          <cell r="A17" t="str">
            <v>East Renfrewshire</v>
          </cell>
          <cell r="G17">
            <v>81.775602353706077</v>
          </cell>
          <cell r="I17">
            <v>5.6013291994805048</v>
          </cell>
          <cell r="K17">
            <v>1.1734105527509415</v>
          </cell>
          <cell r="M17">
            <v>3.8797632165645899</v>
          </cell>
          <cell r="O17">
            <v>7.5698946774978859</v>
          </cell>
        </row>
        <row r="18">
          <cell r="A18" t="str">
            <v>Edinburgh, City of</v>
          </cell>
          <cell r="G18">
            <v>56.554905874654757</v>
          </cell>
          <cell r="I18">
            <v>24.398130793000224</v>
          </cell>
          <cell r="K18">
            <v>3.9687906061395988</v>
          </cell>
          <cell r="M18">
            <v>7.1747379815776222</v>
          </cell>
          <cell r="O18">
            <v>7.9034347446278019</v>
          </cell>
        </row>
        <row r="19">
          <cell r="A19" t="str">
            <v>Falkirk</v>
          </cell>
          <cell r="G19">
            <v>66.031738146071845</v>
          </cell>
          <cell r="I19">
            <v>5.1235946718845993</v>
          </cell>
          <cell r="K19">
            <v>2.1912403700050649</v>
          </cell>
          <cell r="M19">
            <v>4.7890064777543788</v>
          </cell>
          <cell r="O19">
            <v>21.864420334284116</v>
          </cell>
        </row>
        <row r="20">
          <cell r="A20" t="str">
            <v>Fife</v>
          </cell>
          <cell r="G20">
            <v>59.628054952218129</v>
          </cell>
          <cell r="I20">
            <v>13.875591600937668</v>
          </cell>
          <cell r="K20">
            <v>4.2257794841626151</v>
          </cell>
          <cell r="M20">
            <v>5.2270545814837854</v>
          </cell>
          <cell r="O20">
            <v>17.043519381197804</v>
          </cell>
        </row>
        <row r="21">
          <cell r="A21" t="str">
            <v>Glasgow City</v>
          </cell>
          <cell r="G21">
            <v>44.078443639116863</v>
          </cell>
          <cell r="I21">
            <v>19.710800368160498</v>
          </cell>
          <cell r="K21">
            <v>2.1135338814249955</v>
          </cell>
          <cell r="M21">
            <v>34.09722211129764</v>
          </cell>
          <cell r="O21">
            <v>0</v>
          </cell>
        </row>
        <row r="22">
          <cell r="A22" t="str">
            <v>Highland</v>
          </cell>
          <cell r="G22">
            <v>63.329497915226696</v>
          </cell>
          <cell r="I22">
            <v>12.404254793709207</v>
          </cell>
          <cell r="K22">
            <v>6.3598647429356854</v>
          </cell>
          <cell r="M22">
            <v>6.040189224970276</v>
          </cell>
          <cell r="O22">
            <v>11.866193323158132</v>
          </cell>
        </row>
        <row r="23">
          <cell r="A23" t="str">
            <v>Inverclyde</v>
          </cell>
          <cell r="G23">
            <v>57.228869968420049</v>
          </cell>
          <cell r="I23">
            <v>13.169785786947941</v>
          </cell>
          <cell r="K23">
            <v>4.3069700623380625</v>
          </cell>
          <cell r="M23">
            <v>25.294374182293936</v>
          </cell>
          <cell r="O23">
            <v>0</v>
          </cell>
        </row>
        <row r="24">
          <cell r="A24" t="str">
            <v>Midlothian</v>
          </cell>
          <cell r="G24">
            <v>65.777808818126402</v>
          </cell>
          <cell r="I24">
            <v>7.5732017148778246</v>
          </cell>
          <cell r="K24">
            <v>1.7632395708595032</v>
          </cell>
          <cell r="M24">
            <v>7.9767345243041134</v>
          </cell>
          <cell r="O24">
            <v>16.909015371832158</v>
          </cell>
        </row>
        <row r="25">
          <cell r="A25" t="str">
            <v>Moray</v>
          </cell>
          <cell r="G25">
            <v>57.678894311741523</v>
          </cell>
          <cell r="I25">
            <v>17.990146518738783</v>
          </cell>
          <cell r="K25">
            <v>5.5901099747905638</v>
          </cell>
          <cell r="M25">
            <v>5.264258743491232</v>
          </cell>
          <cell r="O25">
            <v>13.476590451237906</v>
          </cell>
        </row>
        <row r="26">
          <cell r="A26" t="str">
            <v>Na h-Eileanan Siar</v>
          </cell>
          <cell r="G26">
            <v>64.473330111260154</v>
          </cell>
          <cell r="I26">
            <v>6.9763981496094072</v>
          </cell>
          <cell r="K26">
            <v>13.373641304347824</v>
          </cell>
          <cell r="M26">
            <v>15.176630434782608</v>
          </cell>
          <cell r="O26">
            <v>0</v>
          </cell>
        </row>
        <row r="27">
          <cell r="A27" t="str">
            <v>North Ayrshire</v>
          </cell>
          <cell r="G27">
            <v>58.011126010165121</v>
          </cell>
          <cell r="I27">
            <v>10.312230788757713</v>
          </cell>
          <cell r="K27">
            <v>5.2873680975309902</v>
          </cell>
          <cell r="M27">
            <v>7.4450802757328729</v>
          </cell>
          <cell r="O27">
            <v>18.944194827813313</v>
          </cell>
        </row>
        <row r="28">
          <cell r="A28" t="str">
            <v>North Lanarkshire</v>
          </cell>
          <cell r="G28">
            <v>59.875058214415667</v>
          </cell>
          <cell r="I28">
            <v>8.8684445959593337</v>
          </cell>
          <cell r="K28">
            <v>1.7498029212518185</v>
          </cell>
          <cell r="M28">
            <v>6.077075415467637</v>
          </cell>
          <cell r="O28">
            <v>23.429618852905552</v>
          </cell>
        </row>
        <row r="29">
          <cell r="A29" t="str">
            <v>Orkney Islands</v>
          </cell>
          <cell r="G29">
            <v>65.303229296406386</v>
          </cell>
          <cell r="I29">
            <v>9.9347815967433348</v>
          </cell>
          <cell r="K29">
            <v>9.3964486560687241</v>
          </cell>
          <cell r="M29">
            <v>6.9078510383917111</v>
          </cell>
          <cell r="O29">
            <v>8.4576894123898505</v>
          </cell>
        </row>
        <row r="30">
          <cell r="A30" t="str">
            <v>Perth &amp; Kinross</v>
          </cell>
          <cell r="G30">
            <v>65.776360910959156</v>
          </cell>
          <cell r="I30">
            <v>12.753438413717607</v>
          </cell>
          <cell r="K30">
            <v>5.2322453125428936</v>
          </cell>
          <cell r="M30">
            <v>5.7567189172866282</v>
          </cell>
          <cell r="O30">
            <v>10.481236445493728</v>
          </cell>
        </row>
        <row r="31">
          <cell r="A31" t="str">
            <v>Renfrewshire</v>
          </cell>
          <cell r="G31">
            <v>64.397219343584069</v>
          </cell>
          <cell r="I31">
            <v>10.381025434033402</v>
          </cell>
          <cell r="K31">
            <v>2.0237124396211028</v>
          </cell>
          <cell r="M31">
            <v>9.5089278076543611</v>
          </cell>
          <cell r="O31">
            <v>13.689114975107072</v>
          </cell>
        </row>
        <row r="32">
          <cell r="A32" t="str">
            <v>Scottish Borders</v>
          </cell>
          <cell r="G32">
            <v>54.668105616022608</v>
          </cell>
          <cell r="I32">
            <v>18.587342904849152</v>
          </cell>
          <cell r="K32">
            <v>6.2690442030470717</v>
          </cell>
          <cell r="M32">
            <v>20.475507276081164</v>
          </cell>
          <cell r="O32">
            <v>0</v>
          </cell>
        </row>
        <row r="33">
          <cell r="A33" t="str">
            <v>Shetland Islands</v>
          </cell>
          <cell r="G33">
            <v>64.739923771616731</v>
          </cell>
          <cell r="I33">
            <v>6.3874294952714061</v>
          </cell>
          <cell r="K33">
            <v>7.8759689922480627</v>
          </cell>
          <cell r="M33">
            <v>6.290143964562569</v>
          </cell>
          <cell r="O33">
            <v>14.706533776301219</v>
          </cell>
        </row>
        <row r="34">
          <cell r="A34" t="str">
            <v>South Ayrshire</v>
          </cell>
          <cell r="G34">
            <v>65.704977295134199</v>
          </cell>
          <cell r="I34">
            <v>11.958084762911412</v>
          </cell>
          <cell r="K34">
            <v>3.5054069129316088</v>
          </cell>
          <cell r="M34">
            <v>4.2481602101588791</v>
          </cell>
          <cell r="O34">
            <v>14.583370818863919</v>
          </cell>
        </row>
        <row r="35">
          <cell r="A35" t="str">
            <v>South Lanarkshire</v>
          </cell>
          <cell r="G35">
            <v>63.692724481379543</v>
          </cell>
          <cell r="I35">
            <v>13.005419103309128</v>
          </cell>
          <cell r="K35">
            <v>2.1985214391325774</v>
          </cell>
          <cell r="M35">
            <v>4.6998521439132581</v>
          </cell>
          <cell r="O35">
            <v>16.403482832265482</v>
          </cell>
        </row>
        <row r="36">
          <cell r="A36" t="str">
            <v>Stirling</v>
          </cell>
          <cell r="G36">
            <v>62.265612711262101</v>
          </cell>
          <cell r="I36">
            <v>14.842751415313169</v>
          </cell>
          <cell r="K36">
            <v>3.8331267076708277</v>
          </cell>
          <cell r="M36">
            <v>5.3080728445733678</v>
          </cell>
          <cell r="O36">
            <v>13.750436321180533</v>
          </cell>
        </row>
        <row r="37">
          <cell r="A37" t="str">
            <v>West Dunbartonshire</v>
          </cell>
          <cell r="G37">
            <v>52.480312775750157</v>
          </cell>
          <cell r="I37">
            <v>9.1596938478630232</v>
          </cell>
          <cell r="K37">
            <v>1.9190815256389029</v>
          </cell>
          <cell r="M37">
            <v>13.485676436496108</v>
          </cell>
          <cell r="O37">
            <v>22.95523541425181</v>
          </cell>
        </row>
        <row r="38">
          <cell r="A38" t="str">
            <v>West Lothian</v>
          </cell>
          <cell r="G38">
            <v>61.427738202737608</v>
          </cell>
          <cell r="I38">
            <v>10.795444703989608</v>
          </cell>
          <cell r="K38">
            <v>1.6056977575964919</v>
          </cell>
          <cell r="M38">
            <v>9.1549777625726989</v>
          </cell>
          <cell r="O38">
            <v>17.016141573103603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4F940-EE1B-445F-9DD3-51011CC41277}">
  <dimension ref="B2:S20"/>
  <sheetViews>
    <sheetView workbookViewId="0">
      <selection activeCell="B17" sqref="B17"/>
    </sheetView>
  </sheetViews>
  <sheetFormatPr defaultColWidth="8.7265625" defaultRowHeight="15.5" x14ac:dyDescent="0.35"/>
  <cols>
    <col min="1" max="16384" width="8.7265625" style="2"/>
  </cols>
  <sheetData>
    <row r="2" spans="2:19" x14ac:dyDescent="0.35">
      <c r="B2" s="74" t="s">
        <v>0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</row>
    <row r="3" spans="2:19" x14ac:dyDescent="0.35"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</row>
    <row r="4" spans="2:19" x14ac:dyDescent="0.35">
      <c r="B4" s="7" t="s">
        <v>23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</row>
    <row r="5" spans="2:19" x14ac:dyDescent="0.35">
      <c r="B5" s="7" t="s">
        <v>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6"/>
    </row>
    <row r="6" spans="2:19" x14ac:dyDescent="0.35">
      <c r="B6" s="7" t="s">
        <v>24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6"/>
    </row>
    <row r="7" spans="2:19" x14ac:dyDescent="0.35">
      <c r="B7" s="7" t="s">
        <v>7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6"/>
    </row>
    <row r="8" spans="2:19" x14ac:dyDescent="0.35">
      <c r="B8" s="7" t="s">
        <v>8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</row>
    <row r="9" spans="2:19" x14ac:dyDescent="0.35">
      <c r="B9" s="7" t="s">
        <v>9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6"/>
    </row>
    <row r="10" spans="2:19" x14ac:dyDescent="0.35">
      <c r="B10" s="7" t="s">
        <v>10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6"/>
    </row>
    <row r="11" spans="2:19" x14ac:dyDescent="0.35">
      <c r="B11" s="7" t="s">
        <v>11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6"/>
    </row>
    <row r="12" spans="2:19" x14ac:dyDescent="0.35">
      <c r="B12" s="7" t="s">
        <v>13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6"/>
    </row>
    <row r="13" spans="2:19" x14ac:dyDescent="0.35">
      <c r="B13" s="7" t="s">
        <v>15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6"/>
    </row>
    <row r="14" spans="2:19" x14ac:dyDescent="0.35">
      <c r="B14" s="7" t="s">
        <v>16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6"/>
    </row>
    <row r="15" spans="2:19" x14ac:dyDescent="0.35">
      <c r="B15" s="7" t="s">
        <v>18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6"/>
    </row>
    <row r="16" spans="2:19" x14ac:dyDescent="0.35">
      <c r="B16" s="7" t="s">
        <v>19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6"/>
    </row>
    <row r="17" spans="2:19" x14ac:dyDescent="0.35">
      <c r="B17" s="7" t="s">
        <v>20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6"/>
    </row>
    <row r="18" spans="2:19" x14ac:dyDescent="0.35">
      <c r="B18" s="7" t="s">
        <v>21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6"/>
    </row>
    <row r="19" spans="2:19" x14ac:dyDescent="0.35">
      <c r="B19" s="14" t="s">
        <v>25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9"/>
    </row>
    <row r="20" spans="2:19" x14ac:dyDescent="0.35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</row>
  </sheetData>
  <mergeCells count="1">
    <mergeCell ref="B2:S2"/>
  </mergeCells>
  <hyperlinks>
    <hyperlink ref="B4" location="'Chart 5.1'!A1" display="Chart 5.1: Housing tenure has shifted over the last 50 years with the private rental sector declining at the start of the period and growing again in recent" xr:uid="{00000000-0004-0000-0000-000000000000}"/>
    <hyperlink ref="B5" location="'Chart 5.2'!A1" display="Chart 5.2: Cities are more likely to have higher numbers of people in the private and social rented sectors" xr:uid="{00000000-0004-0000-0000-000001000000}"/>
    <hyperlink ref="B6" location="'Chart 5.3'!A1" display="Chart 5.3: Households in poverty have increasingly been living in the private rented sector rather than the social rented sector, although there are some" xr:uid="{00000000-0004-0000-0000-000002000000}"/>
    <hyperlink ref="B7" location="'Chart 5.4'!A1" display="Chart 5.4: Rents have increased and mortgage servicing costs have decreased over the past ten years" xr:uid="{00000000-0004-0000-0000-000003000000}"/>
    <hyperlink ref="B8" location="'Chart 5.5'!A1" display="Chart 5.5: The gap between the proportion of income spent on housing costs has widened between lower and higher income households over time" xr:uid="{00000000-0004-0000-0000-000004000000}"/>
    <hyperlink ref="B9" location="'Chart 5.6'!A1" display="Chart 5.6: Housing costs for lower income households have risen significantly over time, in clear contrast to higher income households" xr:uid="{00000000-0004-0000-0000-000005000000}"/>
    <hyperlink ref="B10" location="'Chart 5.7'!A1" display="Chart 5.7: Poverty Rates AHC diverged in Scotland compared to the rest of the UK in the early 2000s" xr:uid="{00000000-0004-0000-0000-000006000000}"/>
    <hyperlink ref="B11" location="'Chart 5.8'!A1" display="Chart 5.8 In recent years completions of lower cost housing have increased, but remain below levels seen a decade ago" xr:uid="{00000000-0004-0000-0000-000007000000}"/>
    <hyperlink ref="B12" location="'Chart 5.9'!A1" display="Chart 5.9:  Housing cost affordability (measured as a proportion of before housing cost income) differ across protected characteristics" xr:uid="{00000000-0004-0000-0000-000008000000}"/>
    <hyperlink ref="B13" location="'Chart 5.10'!A1" display="Chart 5.10: Evictions from the social rented sector were rising pre-pandemic but were lower than 20 years ago" xr:uid="{00000000-0004-0000-0000-000009000000}"/>
    <hyperlink ref="B14" location="'Chart 5.11'!A1" display="Chart 5.11: Rates of overcrowding, measured by the bedroom standard, have reduced since 2012" xr:uid="{00000000-0004-0000-0000-00000A000000}"/>
    <hyperlink ref="B15" location="'Chart 5.12'!A1" display="Chart 5.12: The private rented sector has a higher Scottish Housing Quality Standard failure rate than other sectors with housing associations performing the best" xr:uid="{00000000-0004-0000-0000-00000B000000}"/>
    <hyperlink ref="B16" location="'Chart 5.13'!A1" display="Chart 5.13: Failure of the Scottish Housing Quality Standard does not follow the usual income gradient" xr:uid="{00000000-0004-0000-0000-00000C000000}"/>
    <hyperlink ref="B17" location="'Chart 5.14'!A1" display="Chart 5.14 The likelihood of having mould present in a home decreases with income" xr:uid="{00000000-0004-0000-0000-00000D000000}"/>
    <hyperlink ref="B18" location="'Chart 5.15'!A1" display="Chart 5.15: Number of people who have experience antisocial behaviour has increased since 2012" xr:uid="{00000000-0004-0000-0000-00000E000000}"/>
    <hyperlink ref="B19" location="'Chart 5.16'!A1" display="Chart 5.16: Issues around noise from neighbouring properties is worse for lower income groups, but has not improved for anyone since 2012" xr:uid="{00000000-0004-0000-0000-00000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9CDF3-F1A4-46BE-B045-71E0743E0F47}">
  <dimension ref="A1:B17"/>
  <sheetViews>
    <sheetView workbookViewId="0">
      <selection activeCell="P12" sqref="P12"/>
    </sheetView>
  </sheetViews>
  <sheetFormatPr defaultColWidth="8.7265625" defaultRowHeight="15.5" x14ac:dyDescent="0.35"/>
  <cols>
    <col min="1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13</v>
      </c>
    </row>
    <row r="17" spans="2:2" x14ac:dyDescent="0.35">
      <c r="B17" s="13" t="s">
        <v>14</v>
      </c>
    </row>
  </sheetData>
  <hyperlinks>
    <hyperlink ref="A1" location="Contents!A1" display="Back to Contents Page" xr:uid="{00000000-0004-0000-0B00-000000000000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6AA6E-3245-4032-9870-992087DE3266}">
  <dimension ref="A1:F50"/>
  <sheetViews>
    <sheetView topLeftCell="A16" workbookViewId="0">
      <selection activeCell="J38" sqref="J38"/>
    </sheetView>
  </sheetViews>
  <sheetFormatPr defaultColWidth="8.7265625" defaultRowHeight="15.5" x14ac:dyDescent="0.35"/>
  <cols>
    <col min="1" max="4" width="8.7265625" style="2"/>
    <col min="5" max="5" width="12.81640625" style="2" customWidth="1"/>
    <col min="6" max="6" width="18.453125" style="2" customWidth="1"/>
    <col min="7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15</v>
      </c>
    </row>
    <row r="25" spans="2:6" x14ac:dyDescent="0.35">
      <c r="B25" s="10" t="s">
        <v>12</v>
      </c>
    </row>
    <row r="28" spans="2:6" ht="16" thickBot="1" x14ac:dyDescent="0.4"/>
    <row r="29" spans="2:6" x14ac:dyDescent="0.35">
      <c r="C29" s="92" t="s">
        <v>227</v>
      </c>
      <c r="D29" s="89"/>
      <c r="E29" s="89"/>
      <c r="F29" s="90"/>
    </row>
    <row r="30" spans="2:6" ht="34.5" customHeight="1" x14ac:dyDescent="0.35">
      <c r="C30" s="105"/>
      <c r="D30" s="104" t="s">
        <v>223</v>
      </c>
      <c r="E30" s="104" t="s">
        <v>224</v>
      </c>
      <c r="F30" s="106" t="s">
        <v>225</v>
      </c>
    </row>
    <row r="31" spans="2:6" x14ac:dyDescent="0.35">
      <c r="C31" s="107" t="s">
        <v>106</v>
      </c>
      <c r="D31" s="108">
        <v>10558</v>
      </c>
      <c r="E31" s="108" t="s">
        <v>226</v>
      </c>
      <c r="F31" s="109">
        <v>68</v>
      </c>
    </row>
    <row r="32" spans="2:6" x14ac:dyDescent="0.35">
      <c r="C32" s="107" t="s">
        <v>107</v>
      </c>
      <c r="D32" s="108">
        <v>8409</v>
      </c>
      <c r="E32" s="108" t="s">
        <v>226</v>
      </c>
      <c r="F32" s="109">
        <v>62</v>
      </c>
    </row>
    <row r="33" spans="3:6" x14ac:dyDescent="0.35">
      <c r="C33" s="107" t="s">
        <v>108</v>
      </c>
      <c r="D33" s="108">
        <v>5926</v>
      </c>
      <c r="E33" s="108" t="s">
        <v>226</v>
      </c>
      <c r="F33" s="109">
        <v>46</v>
      </c>
    </row>
    <row r="34" spans="3:6" x14ac:dyDescent="0.35">
      <c r="C34" s="107" t="s">
        <v>109</v>
      </c>
      <c r="D34" s="108">
        <v>5771</v>
      </c>
      <c r="E34" s="108" t="s">
        <v>226</v>
      </c>
      <c r="F34" s="109">
        <v>53</v>
      </c>
    </row>
    <row r="35" spans="3:6" x14ac:dyDescent="0.35">
      <c r="C35" s="107" t="s">
        <v>110</v>
      </c>
      <c r="D35" s="108">
        <v>5671</v>
      </c>
      <c r="E35" s="108" t="s">
        <v>226</v>
      </c>
      <c r="F35" s="109">
        <v>39</v>
      </c>
    </row>
    <row r="36" spans="3:6" x14ac:dyDescent="0.35">
      <c r="C36" s="107" t="s">
        <v>111</v>
      </c>
      <c r="D36" s="108">
        <v>5117</v>
      </c>
      <c r="E36" s="108" t="s">
        <v>226</v>
      </c>
      <c r="F36" s="109">
        <v>33</v>
      </c>
    </row>
    <row r="37" spans="3:6" x14ac:dyDescent="0.35">
      <c r="C37" s="107" t="s">
        <v>112</v>
      </c>
      <c r="D37" s="108">
        <v>5063</v>
      </c>
      <c r="E37" s="108" t="s">
        <v>226</v>
      </c>
      <c r="F37" s="109">
        <v>45</v>
      </c>
    </row>
    <row r="38" spans="3:6" x14ac:dyDescent="0.35">
      <c r="C38" s="107" t="s">
        <v>113</v>
      </c>
      <c r="D38" s="108">
        <v>5246</v>
      </c>
      <c r="E38" s="108" t="s">
        <v>226</v>
      </c>
      <c r="F38" s="109">
        <v>59</v>
      </c>
    </row>
    <row r="39" spans="3:6" x14ac:dyDescent="0.35">
      <c r="C39" s="107" t="s">
        <v>114</v>
      </c>
      <c r="D39" s="108">
        <v>4644</v>
      </c>
      <c r="E39" s="108">
        <v>4539</v>
      </c>
      <c r="F39" s="109">
        <v>46</v>
      </c>
    </row>
    <row r="40" spans="3:6" x14ac:dyDescent="0.35">
      <c r="C40" s="107" t="s">
        <v>115</v>
      </c>
      <c r="D40" s="108">
        <v>3743</v>
      </c>
      <c r="E40" s="108">
        <v>3520</v>
      </c>
      <c r="F40" s="109">
        <v>35</v>
      </c>
    </row>
    <row r="41" spans="3:6" x14ac:dyDescent="0.35">
      <c r="C41" s="107" t="s">
        <v>116</v>
      </c>
      <c r="D41" s="108">
        <v>3371</v>
      </c>
      <c r="E41" s="108">
        <v>3328</v>
      </c>
      <c r="F41" s="109">
        <v>39</v>
      </c>
    </row>
    <row r="42" spans="3:6" x14ac:dyDescent="0.35">
      <c r="C42" s="107" t="s">
        <v>117</v>
      </c>
      <c r="D42" s="108">
        <v>2829</v>
      </c>
      <c r="E42" s="108">
        <v>2778</v>
      </c>
      <c r="F42" s="109">
        <v>43</v>
      </c>
    </row>
    <row r="43" spans="3:6" x14ac:dyDescent="0.35">
      <c r="C43" s="107" t="s">
        <v>118</v>
      </c>
      <c r="D43" s="108">
        <v>2728</v>
      </c>
      <c r="E43" s="108">
        <v>2658</v>
      </c>
      <c r="F43" s="109">
        <v>59</v>
      </c>
    </row>
    <row r="44" spans="3:6" x14ac:dyDescent="0.35">
      <c r="C44" s="107" t="s">
        <v>119</v>
      </c>
      <c r="D44" s="108">
        <v>3803</v>
      </c>
      <c r="E44" s="108">
        <v>3520</v>
      </c>
      <c r="F44" s="109">
        <v>47</v>
      </c>
    </row>
    <row r="45" spans="3:6" x14ac:dyDescent="0.35">
      <c r="C45" s="107" t="s">
        <v>120</v>
      </c>
      <c r="D45" s="108">
        <v>4167</v>
      </c>
      <c r="E45" s="108">
        <v>3922</v>
      </c>
      <c r="F45" s="109">
        <v>54</v>
      </c>
    </row>
    <row r="46" spans="3:6" x14ac:dyDescent="0.35">
      <c r="C46" s="107" t="s">
        <v>121</v>
      </c>
      <c r="D46" s="108">
        <v>4248</v>
      </c>
      <c r="E46" s="108">
        <v>4193</v>
      </c>
      <c r="F46" s="109">
        <v>36</v>
      </c>
    </row>
    <row r="47" spans="3:6" x14ac:dyDescent="0.35">
      <c r="C47" s="107" t="s">
        <v>122</v>
      </c>
      <c r="D47" s="108">
        <v>4133</v>
      </c>
      <c r="E47" s="108">
        <v>4066</v>
      </c>
      <c r="F47" s="109">
        <v>42</v>
      </c>
    </row>
    <row r="48" spans="3:6" x14ac:dyDescent="0.35">
      <c r="C48" s="107" t="s">
        <v>123</v>
      </c>
      <c r="D48" s="108">
        <v>3688</v>
      </c>
      <c r="E48" s="108">
        <v>3640</v>
      </c>
      <c r="F48" s="109">
        <v>29</v>
      </c>
    </row>
    <row r="49" spans="3:6" x14ac:dyDescent="0.35">
      <c r="C49" s="107" t="s">
        <v>124</v>
      </c>
      <c r="D49" s="108">
        <v>3033</v>
      </c>
      <c r="E49" s="108">
        <v>2997</v>
      </c>
      <c r="F49" s="109">
        <v>21</v>
      </c>
    </row>
    <row r="50" spans="3:6" ht="16" thickBot="1" x14ac:dyDescent="0.4">
      <c r="C50" s="110" t="s">
        <v>211</v>
      </c>
      <c r="D50" s="111">
        <v>17</v>
      </c>
      <c r="E50" s="111">
        <v>11</v>
      </c>
      <c r="F50" s="112">
        <v>5</v>
      </c>
    </row>
  </sheetData>
  <mergeCells count="1">
    <mergeCell ref="C29:F29"/>
  </mergeCells>
  <hyperlinks>
    <hyperlink ref="A1" location="Contents!A1" display="Back to Contents Page" xr:uid="{00000000-0004-0000-0C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CADF1-9179-495F-A37E-25CED880F1BA}">
  <dimension ref="A1:D36"/>
  <sheetViews>
    <sheetView topLeftCell="A4" workbookViewId="0">
      <selection activeCell="D29" sqref="D29"/>
    </sheetView>
  </sheetViews>
  <sheetFormatPr defaultColWidth="8.7265625" defaultRowHeight="15.5" x14ac:dyDescent="0.35"/>
  <cols>
    <col min="1" max="1" width="8.7265625" style="2"/>
    <col min="2" max="2" width="12.453125" style="2" customWidth="1"/>
    <col min="3" max="3" width="19.453125" style="2" customWidth="1"/>
    <col min="4" max="4" width="19.54296875" style="2" customWidth="1"/>
    <col min="5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16</v>
      </c>
    </row>
    <row r="24" spans="2:4" x14ac:dyDescent="0.35">
      <c r="B24" s="10" t="s">
        <v>17</v>
      </c>
    </row>
    <row r="26" spans="2:4" ht="16" thickBot="1" x14ac:dyDescent="0.4"/>
    <row r="27" spans="2:4" ht="16" thickBot="1" x14ac:dyDescent="0.4">
      <c r="B27" s="82" t="s">
        <v>44</v>
      </c>
      <c r="C27" s="83"/>
      <c r="D27" s="84"/>
    </row>
    <row r="28" spans="2:4" x14ac:dyDescent="0.35">
      <c r="B28" s="43"/>
      <c r="C28" s="16" t="s">
        <v>42</v>
      </c>
      <c r="D28" s="49" t="s">
        <v>43</v>
      </c>
    </row>
    <row r="29" spans="2:4" x14ac:dyDescent="0.35">
      <c r="B29" s="50" t="s">
        <v>34</v>
      </c>
      <c r="C29" s="68">
        <v>2.6017783209681511E-2</v>
      </c>
      <c r="D29" s="32">
        <v>8.5095569491386414E-2</v>
      </c>
    </row>
    <row r="30" spans="2:4" x14ac:dyDescent="0.35">
      <c r="B30" s="33" t="s">
        <v>35</v>
      </c>
      <c r="C30" s="68">
        <v>3.0336279422044754E-2</v>
      </c>
      <c r="D30" s="32">
        <v>8.2177095115184784E-2</v>
      </c>
    </row>
    <row r="31" spans="2:4" x14ac:dyDescent="0.35">
      <c r="B31" s="33" t="s">
        <v>36</v>
      </c>
      <c r="C31" s="68">
        <v>3.0379746109247208E-2</v>
      </c>
      <c r="D31" s="32">
        <v>7.3554471135139465E-2</v>
      </c>
    </row>
    <row r="32" spans="2:4" x14ac:dyDescent="0.35">
      <c r="B32" s="33" t="s">
        <v>37</v>
      </c>
      <c r="C32" s="68">
        <v>2.8487700968980789E-2</v>
      </c>
      <c r="D32" s="32">
        <v>6.8201817572116852E-2</v>
      </c>
    </row>
    <row r="33" spans="2:4" x14ac:dyDescent="0.35">
      <c r="B33" s="33" t="s">
        <v>38</v>
      </c>
      <c r="C33" s="68">
        <v>2.6123356074094772E-2</v>
      </c>
      <c r="D33" s="32">
        <v>6.7941397428512573E-2</v>
      </c>
    </row>
    <row r="34" spans="2:4" x14ac:dyDescent="0.35">
      <c r="B34" s="33" t="s">
        <v>39</v>
      </c>
      <c r="C34" s="68">
        <v>2.4608157575130463E-2</v>
      </c>
      <c r="D34" s="32">
        <v>5.9022229164838791E-2</v>
      </c>
    </row>
    <row r="35" spans="2:4" x14ac:dyDescent="0.35">
      <c r="B35" s="33" t="s">
        <v>40</v>
      </c>
      <c r="C35" s="68">
        <v>2.1398421376943588E-2</v>
      </c>
      <c r="D35" s="32">
        <v>7.1627937257289886E-2</v>
      </c>
    </row>
    <row r="36" spans="2:4" ht="16" thickBot="1" x14ac:dyDescent="0.4">
      <c r="B36" s="34" t="s">
        <v>41</v>
      </c>
      <c r="C36" s="69">
        <v>2.0610472187399864E-2</v>
      </c>
      <c r="D36" s="39">
        <v>6.0790657997131348E-2</v>
      </c>
    </row>
  </sheetData>
  <mergeCells count="1">
    <mergeCell ref="B27:D27"/>
  </mergeCells>
  <hyperlinks>
    <hyperlink ref="A1" location="Contents!A1" display="Back to Contents Page" xr:uid="{00000000-0004-0000-0D00-000000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1C409-9AD4-439A-96E5-06D237C75E98}">
  <dimension ref="A1:G38"/>
  <sheetViews>
    <sheetView workbookViewId="0">
      <selection activeCell="B29" sqref="B29:G29"/>
    </sheetView>
  </sheetViews>
  <sheetFormatPr defaultColWidth="9.1796875" defaultRowHeight="15.5" x14ac:dyDescent="0.35"/>
  <cols>
    <col min="1" max="2" width="9.1796875" style="2"/>
    <col min="3" max="3" width="16.81640625" style="2" bestFit="1" customWidth="1"/>
    <col min="4" max="5" width="12" style="2" bestFit="1" customWidth="1"/>
    <col min="6" max="6" width="9.1796875" style="2"/>
    <col min="7" max="7" width="15.26953125" style="2" bestFit="1" customWidth="1"/>
    <col min="8" max="16384" width="9.1796875" style="2"/>
  </cols>
  <sheetData>
    <row r="1" spans="1:2" x14ac:dyDescent="0.35">
      <c r="A1" s="3" t="s">
        <v>26</v>
      </c>
    </row>
    <row r="3" spans="1:2" x14ac:dyDescent="0.35">
      <c r="B3" s="11" t="s">
        <v>18</v>
      </c>
    </row>
    <row r="26" spans="2:7" x14ac:dyDescent="0.35">
      <c r="B26" s="13" t="s">
        <v>17</v>
      </c>
    </row>
    <row r="28" spans="2:7" ht="16" thickBot="1" x14ac:dyDescent="0.4"/>
    <row r="29" spans="2:7" ht="16" thickBot="1" x14ac:dyDescent="0.4">
      <c r="B29" s="82" t="s">
        <v>130</v>
      </c>
      <c r="C29" s="83"/>
      <c r="D29" s="83"/>
      <c r="E29" s="83"/>
      <c r="F29" s="83"/>
      <c r="G29" s="84"/>
    </row>
    <row r="30" spans="2:7" x14ac:dyDescent="0.35">
      <c r="B30" s="48"/>
      <c r="C30" s="27" t="s">
        <v>69</v>
      </c>
      <c r="D30" s="27" t="s">
        <v>128</v>
      </c>
      <c r="E30" s="27" t="s">
        <v>167</v>
      </c>
      <c r="F30" s="27" t="s">
        <v>168</v>
      </c>
      <c r="G30" s="49" t="s">
        <v>129</v>
      </c>
    </row>
    <row r="31" spans="2:7" x14ac:dyDescent="0.35">
      <c r="B31" s="43" t="s">
        <v>34</v>
      </c>
      <c r="C31" s="70">
        <v>0.5663260817527771</v>
      </c>
      <c r="D31" s="70">
        <v>0.49936181306838989</v>
      </c>
      <c r="E31" s="70">
        <v>0.59106612205505371</v>
      </c>
      <c r="F31" s="70">
        <v>0.41791045665740967</v>
      </c>
      <c r="G31" s="71">
        <v>0.63111579418182373</v>
      </c>
    </row>
    <row r="32" spans="2:7" x14ac:dyDescent="0.35">
      <c r="B32" s="43" t="s">
        <v>35</v>
      </c>
      <c r="C32" s="70">
        <v>0.53312951326370239</v>
      </c>
      <c r="D32" s="70">
        <v>0.46763554215431213</v>
      </c>
      <c r="E32" s="70">
        <v>0.50945430994033813</v>
      </c>
      <c r="F32" s="70">
        <v>0.32589095830917358</v>
      </c>
      <c r="G32" s="71">
        <v>0.55499070882797241</v>
      </c>
    </row>
    <row r="33" spans="2:7" x14ac:dyDescent="0.35">
      <c r="B33" s="43" t="s">
        <v>36</v>
      </c>
      <c r="C33" s="70">
        <v>0.47655472159385681</v>
      </c>
      <c r="D33" s="70">
        <v>0.46839547157287598</v>
      </c>
      <c r="E33" s="70">
        <v>0.47183743119239807</v>
      </c>
      <c r="F33" s="70">
        <v>0.41388788819313049</v>
      </c>
      <c r="G33" s="71">
        <v>0.53771722316741943</v>
      </c>
    </row>
    <row r="34" spans="2:7" x14ac:dyDescent="0.35">
      <c r="B34" s="43" t="s">
        <v>37</v>
      </c>
      <c r="C34" s="70">
        <v>0.48270949721336365</v>
      </c>
      <c r="D34" s="70">
        <v>0.43661737442016602</v>
      </c>
      <c r="E34" s="70">
        <v>0.45652914047241211</v>
      </c>
      <c r="F34" s="70">
        <v>0.30234438180923462</v>
      </c>
      <c r="G34" s="71">
        <v>0.5380663275718689</v>
      </c>
    </row>
    <row r="35" spans="2:7" x14ac:dyDescent="0.35">
      <c r="B35" s="43" t="s">
        <v>38</v>
      </c>
      <c r="C35" s="70">
        <v>0.50569850206375122</v>
      </c>
      <c r="D35" s="70">
        <v>0.39763614535331726</v>
      </c>
      <c r="E35" s="70">
        <v>0.45051595568656921</v>
      </c>
      <c r="F35" s="70">
        <v>0.29034316539764404</v>
      </c>
      <c r="G35" s="71">
        <v>0.53459054231643677</v>
      </c>
    </row>
    <row r="36" spans="2:7" x14ac:dyDescent="0.35">
      <c r="B36" s="43" t="s">
        <v>39</v>
      </c>
      <c r="C36" s="70">
        <v>0.40871366858482361</v>
      </c>
      <c r="D36" s="70">
        <v>0.38361263275146484</v>
      </c>
      <c r="E36" s="70">
        <v>0.42460116744041443</v>
      </c>
      <c r="F36" s="70">
        <v>0.29904156923294067</v>
      </c>
      <c r="G36" s="71">
        <v>0.48046624660491943</v>
      </c>
    </row>
    <row r="37" spans="2:7" x14ac:dyDescent="0.35">
      <c r="B37" s="43" t="s">
        <v>40</v>
      </c>
      <c r="C37" s="70">
        <v>0.43336030840873718</v>
      </c>
      <c r="D37" s="70">
        <v>0.3798026442527771</v>
      </c>
      <c r="E37" s="70">
        <v>0.4093242883682251</v>
      </c>
      <c r="F37" s="70">
        <v>0.25927919149398804</v>
      </c>
      <c r="G37" s="71">
        <v>0.55913746356964111</v>
      </c>
    </row>
    <row r="38" spans="2:7" ht="16" thickBot="1" x14ac:dyDescent="0.4">
      <c r="B38" s="45" t="s">
        <v>41</v>
      </c>
      <c r="C38" s="72">
        <v>0.43513554334640503</v>
      </c>
      <c r="D38" s="72">
        <v>0.39751839637756348</v>
      </c>
      <c r="E38" s="72">
        <v>0.46815502643585205</v>
      </c>
      <c r="F38" s="72">
        <v>0.32209479808807373</v>
      </c>
      <c r="G38" s="73">
        <v>0.52156496047973633</v>
      </c>
    </row>
  </sheetData>
  <mergeCells count="1">
    <mergeCell ref="B29:G29"/>
  </mergeCells>
  <hyperlinks>
    <hyperlink ref="A1" location="Contents!A1" display="Back to Contents Page" xr:uid="{00000000-0004-0000-0E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46BD0-ECF2-4420-88E0-110819328490}">
  <dimension ref="A1:J19"/>
  <sheetViews>
    <sheetView workbookViewId="0">
      <selection activeCell="O18" sqref="O18"/>
    </sheetView>
  </sheetViews>
  <sheetFormatPr defaultColWidth="8.7265625" defaultRowHeight="15.5" x14ac:dyDescent="0.35"/>
  <cols>
    <col min="1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19</v>
      </c>
    </row>
    <row r="16" spans="1:2" x14ac:dyDescent="0.35">
      <c r="B16" s="10" t="s">
        <v>17</v>
      </c>
    </row>
    <row r="19" spans="3:10" x14ac:dyDescent="0.35">
      <c r="C19"/>
      <c r="D19"/>
      <c r="E19"/>
      <c r="F19"/>
      <c r="G19"/>
      <c r="H19"/>
      <c r="I19"/>
      <c r="J19"/>
    </row>
  </sheetData>
  <hyperlinks>
    <hyperlink ref="A1" location="Contents!A1" display="Back to Contents Page" xr:uid="{00000000-0004-0000-10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48BE6-748C-4914-8F6D-6D31D70B126B}">
  <dimension ref="A1:B14"/>
  <sheetViews>
    <sheetView workbookViewId="0">
      <selection activeCell="M12" sqref="M12"/>
    </sheetView>
  </sheetViews>
  <sheetFormatPr defaultColWidth="8.7265625" defaultRowHeight="15.5" x14ac:dyDescent="0.35"/>
  <cols>
    <col min="1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20</v>
      </c>
    </row>
    <row r="14" spans="1:2" x14ac:dyDescent="0.35">
      <c r="B14" s="10" t="s">
        <v>17</v>
      </c>
    </row>
  </sheetData>
  <hyperlinks>
    <hyperlink ref="A1" location="Contents!A1" display="Back to Contents Page" xr:uid="{00000000-0004-0000-1100-000000000000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1D576-02CF-46A7-A882-90C342D4512B}">
  <dimension ref="A1:J30"/>
  <sheetViews>
    <sheetView topLeftCell="A10" workbookViewId="0">
      <selection activeCell="N28" sqref="N28"/>
    </sheetView>
  </sheetViews>
  <sheetFormatPr defaultColWidth="8.7265625" defaultRowHeight="15.5" x14ac:dyDescent="0.35"/>
  <cols>
    <col min="1" max="1" width="8.7265625" style="2"/>
    <col min="2" max="2" width="14.453125" style="2" customWidth="1"/>
    <col min="3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21</v>
      </c>
    </row>
    <row r="23" spans="2:10" x14ac:dyDescent="0.35">
      <c r="B23" s="10" t="s">
        <v>22</v>
      </c>
    </row>
    <row r="25" spans="2:10" ht="16" thickBot="1" x14ac:dyDescent="0.4"/>
    <row r="26" spans="2:10" ht="16" thickBot="1" x14ac:dyDescent="0.4">
      <c r="B26" s="82" t="s">
        <v>228</v>
      </c>
      <c r="C26" s="83"/>
      <c r="D26" s="83"/>
      <c r="E26" s="83"/>
      <c r="F26" s="83"/>
      <c r="G26" s="83"/>
      <c r="H26" s="83"/>
      <c r="I26" s="83"/>
      <c r="J26" s="84"/>
    </row>
    <row r="27" spans="2:10" x14ac:dyDescent="0.35">
      <c r="B27" s="114"/>
      <c r="C27" s="5">
        <v>2012</v>
      </c>
      <c r="D27" s="5">
        <v>2013</v>
      </c>
      <c r="E27" s="5">
        <v>2014</v>
      </c>
      <c r="F27" s="5">
        <v>2015</v>
      </c>
      <c r="G27" s="5">
        <v>2016</v>
      </c>
      <c r="H27" s="5">
        <v>2017</v>
      </c>
      <c r="I27" s="5">
        <v>2018</v>
      </c>
      <c r="J27" s="102">
        <v>2019</v>
      </c>
    </row>
    <row r="28" spans="2:10" x14ac:dyDescent="0.35">
      <c r="B28" s="107" t="s">
        <v>141</v>
      </c>
      <c r="C28" s="113">
        <v>0.48477727174758911</v>
      </c>
      <c r="D28" s="113">
        <v>0.51533684134483337</v>
      </c>
      <c r="E28" s="113">
        <v>0.51892298460006714</v>
      </c>
      <c r="F28" s="113">
        <v>0.53930512070655823</v>
      </c>
      <c r="G28" s="113">
        <v>0.55127224326133728</v>
      </c>
      <c r="H28" s="113">
        <v>0.56736722588539124</v>
      </c>
      <c r="I28" s="113">
        <v>0.55251359939575195</v>
      </c>
      <c r="J28" s="115">
        <v>0.56259498000144958</v>
      </c>
    </row>
    <row r="29" spans="2:10" x14ac:dyDescent="0.35">
      <c r="B29" s="107" t="s">
        <v>142</v>
      </c>
      <c r="C29" s="18">
        <v>0.43218225240707397</v>
      </c>
      <c r="D29" s="18">
        <v>0.40450447797775269</v>
      </c>
      <c r="E29" s="18">
        <v>0.42242991924285889</v>
      </c>
      <c r="F29" s="18">
        <v>0.44316613674163818</v>
      </c>
      <c r="G29" s="18">
        <v>0.43869733810424805</v>
      </c>
      <c r="H29" s="18">
        <v>0.45454543828964233</v>
      </c>
      <c r="I29" s="18">
        <v>0.44614648818969727</v>
      </c>
      <c r="J29" s="32">
        <v>0.44243580102920532</v>
      </c>
    </row>
    <row r="30" spans="2:10" ht="16" thickBot="1" x14ac:dyDescent="0.4">
      <c r="B30" s="110" t="s">
        <v>143</v>
      </c>
      <c r="C30" s="38">
        <v>0.50593683123588562</v>
      </c>
      <c r="D30" s="38">
        <v>0.53876060247421265</v>
      </c>
      <c r="E30" s="38">
        <v>0.53840690851211548</v>
      </c>
      <c r="F30" s="38">
        <v>0.56487342715263367</v>
      </c>
      <c r="G30" s="38">
        <v>0.57560157775878906</v>
      </c>
      <c r="H30" s="38">
        <v>0.59691911935806274</v>
      </c>
      <c r="I30" s="38">
        <v>0.58012169599533081</v>
      </c>
      <c r="J30" s="39">
        <v>0.59176075458526611</v>
      </c>
    </row>
  </sheetData>
  <mergeCells count="1">
    <mergeCell ref="B26:J26"/>
  </mergeCells>
  <hyperlinks>
    <hyperlink ref="A1" location="Contents!A1" display="Back to Contents Page" xr:uid="{00000000-0004-0000-1200-00000000000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C88E3-0BD5-40D6-BC6E-CEEF702DF16F}">
  <dimension ref="A1:G46"/>
  <sheetViews>
    <sheetView tabSelected="1" topLeftCell="A18" zoomScaleNormal="100" workbookViewId="0">
      <selection activeCell="P41" sqref="P41"/>
    </sheetView>
  </sheetViews>
  <sheetFormatPr defaultColWidth="8.7265625" defaultRowHeight="15.5" x14ac:dyDescent="0.35"/>
  <cols>
    <col min="1" max="1" width="8.7265625" style="2"/>
    <col min="2" max="2" width="11.453125" style="2" customWidth="1"/>
    <col min="3" max="7" width="10.54296875" style="2" bestFit="1" customWidth="1"/>
    <col min="8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25</v>
      </c>
    </row>
    <row r="23" spans="2:7" x14ac:dyDescent="0.35">
      <c r="B23" s="10" t="s">
        <v>22</v>
      </c>
    </row>
    <row r="25" spans="2:7" ht="16" thickBot="1" x14ac:dyDescent="0.4"/>
    <row r="26" spans="2:7" ht="16" thickBot="1" x14ac:dyDescent="0.4">
      <c r="B26" s="82" t="s">
        <v>136</v>
      </c>
      <c r="C26" s="83"/>
      <c r="D26" s="83"/>
      <c r="E26" s="83"/>
      <c r="F26" s="83"/>
      <c r="G26" s="84"/>
    </row>
    <row r="27" spans="2:7" x14ac:dyDescent="0.35">
      <c r="B27" s="56"/>
      <c r="C27" s="58" t="s">
        <v>131</v>
      </c>
      <c r="D27" s="27" t="s">
        <v>132</v>
      </c>
      <c r="E27" s="27" t="s">
        <v>133</v>
      </c>
      <c r="F27" s="27" t="s">
        <v>134</v>
      </c>
      <c r="G27" s="49" t="s">
        <v>135</v>
      </c>
    </row>
    <row r="28" spans="2:7" x14ac:dyDescent="0.35">
      <c r="B28" s="107" t="s">
        <v>144</v>
      </c>
      <c r="C28" s="18">
        <v>9.7046799999999989E-2</v>
      </c>
      <c r="D28" s="18">
        <v>8.738799999999998E-2</v>
      </c>
      <c r="E28" s="18">
        <v>7.26575E-2</v>
      </c>
      <c r="F28" s="18">
        <v>5.8722799999999999E-2</v>
      </c>
      <c r="G28" s="32">
        <v>4.3961699999999999E-2</v>
      </c>
    </row>
    <row r="29" spans="2:7" x14ac:dyDescent="0.35">
      <c r="B29" s="107" t="s">
        <v>145</v>
      </c>
      <c r="C29" s="18">
        <v>9.6506800000000004E-2</v>
      </c>
      <c r="D29" s="18">
        <v>8.9151133333333341E-2</v>
      </c>
      <c r="E29" s="18">
        <v>7.3885933333333334E-2</v>
      </c>
      <c r="F29" s="18">
        <v>5.677256666666667E-2</v>
      </c>
      <c r="G29" s="32">
        <v>4.4450266666666662E-2</v>
      </c>
    </row>
    <row r="30" spans="2:7" x14ac:dyDescent="0.35">
      <c r="B30" s="107" t="s">
        <v>146</v>
      </c>
      <c r="C30" s="18">
        <v>9.9789033333333332E-2</v>
      </c>
      <c r="D30" s="18">
        <v>9.0396699999999996E-2</v>
      </c>
      <c r="E30" s="18">
        <v>7.1909700000000007E-2</v>
      </c>
      <c r="F30" s="18">
        <v>5.8600700000000006E-2</v>
      </c>
      <c r="G30" s="32">
        <v>4.3491266666666667E-2</v>
      </c>
    </row>
    <row r="31" spans="2:7" x14ac:dyDescent="0.35">
      <c r="B31" s="107" t="s">
        <v>147</v>
      </c>
      <c r="C31" s="18">
        <v>0.10845556666666667</v>
      </c>
      <c r="D31" s="18">
        <v>9.4631300000000015E-2</v>
      </c>
      <c r="E31" s="18">
        <v>7.5895233333333326E-2</v>
      </c>
      <c r="F31" s="18">
        <v>5.7560466666666664E-2</v>
      </c>
      <c r="G31" s="32">
        <v>4.2763500000000003E-2</v>
      </c>
    </row>
    <row r="32" spans="2:7" x14ac:dyDescent="0.35">
      <c r="B32" s="107" t="s">
        <v>148</v>
      </c>
      <c r="C32" s="18">
        <v>0.10284686666666666</v>
      </c>
      <c r="D32" s="18">
        <v>9.2333333333333337E-2</v>
      </c>
      <c r="E32" s="18">
        <v>7.375346666666667E-2</v>
      </c>
      <c r="F32" s="18">
        <v>5.8239433333333333E-2</v>
      </c>
      <c r="G32" s="32">
        <v>4.4955066666666675E-2</v>
      </c>
    </row>
    <row r="33" spans="2:7" x14ac:dyDescent="0.35">
      <c r="B33" s="107" t="s">
        <v>149</v>
      </c>
      <c r="C33" s="18">
        <v>0.10015483333333335</v>
      </c>
      <c r="D33" s="18">
        <v>9.2651399999999995E-2</v>
      </c>
      <c r="E33" s="18">
        <v>7.5919699999999993E-2</v>
      </c>
      <c r="F33" s="18">
        <v>5.323336666666667E-2</v>
      </c>
      <c r="G33" s="32">
        <v>4.3436433333333337E-2</v>
      </c>
    </row>
    <row r="34" spans="2:7" x14ac:dyDescent="0.35">
      <c r="B34" s="107" t="s">
        <v>150</v>
      </c>
      <c r="C34" s="18">
        <v>9.0390866666666667E-2</v>
      </c>
      <c r="D34" s="18">
        <v>8.7743233333333323E-2</v>
      </c>
      <c r="E34" s="18">
        <v>7.1382966666666672E-2</v>
      </c>
      <c r="F34" s="18">
        <v>5.613696666666667E-2</v>
      </c>
      <c r="G34" s="32">
        <v>4.1283900000000005E-2</v>
      </c>
    </row>
    <row r="35" spans="2:7" x14ac:dyDescent="0.35">
      <c r="B35" s="107" t="s">
        <v>151</v>
      </c>
      <c r="C35" s="18">
        <v>8.5390266666666659E-2</v>
      </c>
      <c r="D35" s="18">
        <v>8.126683333333333E-2</v>
      </c>
      <c r="E35" s="18">
        <v>6.9293366666666675E-2</v>
      </c>
      <c r="F35" s="18">
        <v>5.528516666666667E-2</v>
      </c>
      <c r="G35" s="32">
        <v>3.6396466666666662E-2</v>
      </c>
    </row>
    <row r="36" spans="2:7" x14ac:dyDescent="0.35">
      <c r="B36" s="107" t="s">
        <v>152</v>
      </c>
      <c r="C36" s="18">
        <v>8.5327900000000012E-2</v>
      </c>
      <c r="D36" s="18">
        <v>8.2311399999999993E-2</v>
      </c>
      <c r="E36" s="18">
        <v>6.8212900000000007E-2</v>
      </c>
      <c r="F36" s="18">
        <v>5.7430466666666673E-2</v>
      </c>
      <c r="G36" s="32">
        <v>3.6353799999999999E-2</v>
      </c>
    </row>
    <row r="37" spans="2:7" x14ac:dyDescent="0.35">
      <c r="B37" s="107" t="s">
        <v>153</v>
      </c>
      <c r="C37" s="18">
        <v>8.2256166666666672E-2</v>
      </c>
      <c r="D37" s="18">
        <v>8.2240233333333343E-2</v>
      </c>
      <c r="E37" s="18">
        <v>7.308696666666667E-2</v>
      </c>
      <c r="F37" s="18">
        <v>5.5056866666666669E-2</v>
      </c>
      <c r="G37" s="32">
        <v>3.8649266666666675E-2</v>
      </c>
    </row>
    <row r="38" spans="2:7" x14ac:dyDescent="0.35">
      <c r="B38" s="107" t="s">
        <v>154</v>
      </c>
      <c r="C38" s="18">
        <v>9.2399433333333336E-2</v>
      </c>
      <c r="D38" s="18">
        <v>9.3574966666666662E-2</v>
      </c>
      <c r="E38" s="18">
        <v>7.4510966666666664E-2</v>
      </c>
      <c r="F38" s="18">
        <v>5.8081766666666666E-2</v>
      </c>
      <c r="G38" s="32">
        <v>4.4649666666666671E-2</v>
      </c>
    </row>
    <row r="39" spans="2:7" x14ac:dyDescent="0.35">
      <c r="B39" s="107" t="s">
        <v>155</v>
      </c>
      <c r="C39" s="18">
        <v>0.10140133333333334</v>
      </c>
      <c r="D39" s="18">
        <v>0.10428503333333335</v>
      </c>
      <c r="E39" s="18">
        <v>8.4772299999999981E-2</v>
      </c>
      <c r="F39" s="18">
        <v>6.6629966666666665E-2</v>
      </c>
      <c r="G39" s="32">
        <v>5.0402466666666666E-2</v>
      </c>
    </row>
    <row r="40" spans="2:7" x14ac:dyDescent="0.35">
      <c r="B40" s="107" t="s">
        <v>156</v>
      </c>
      <c r="C40" s="18">
        <v>0.11193773333333333</v>
      </c>
      <c r="D40" s="18">
        <v>0.1097649</v>
      </c>
      <c r="E40" s="18">
        <v>9.2696199999999992E-2</v>
      </c>
      <c r="F40" s="18">
        <v>7.5970433333333337E-2</v>
      </c>
      <c r="G40" s="32">
        <v>5.3913233333333338E-2</v>
      </c>
    </row>
    <row r="41" spans="2:7" x14ac:dyDescent="0.35">
      <c r="B41" s="107" t="s">
        <v>157</v>
      </c>
      <c r="C41" s="18">
        <v>0.11917990000000001</v>
      </c>
      <c r="D41" s="18">
        <v>0.11266513333333333</v>
      </c>
      <c r="E41" s="18">
        <v>0.10146013333333333</v>
      </c>
      <c r="F41" s="18">
        <v>8.2425699999999991E-2</v>
      </c>
      <c r="G41" s="32">
        <v>5.4650966666666669E-2</v>
      </c>
    </row>
    <row r="42" spans="2:7" x14ac:dyDescent="0.35">
      <c r="B42" s="107" t="s">
        <v>158</v>
      </c>
      <c r="C42" s="18">
        <v>0.11594326666666666</v>
      </c>
      <c r="D42" s="18">
        <v>0.1008188</v>
      </c>
      <c r="E42" s="18">
        <v>9.2793466666666657E-2</v>
      </c>
      <c r="F42" s="18">
        <v>7.3941033333333336E-2</v>
      </c>
      <c r="G42" s="32">
        <v>5.1503566666666667E-2</v>
      </c>
    </row>
    <row r="43" spans="2:7" x14ac:dyDescent="0.35">
      <c r="B43" s="107" t="s">
        <v>159</v>
      </c>
      <c r="C43" s="18">
        <v>0.1069946</v>
      </c>
      <c r="D43" s="18">
        <v>0.10074956666666668</v>
      </c>
      <c r="E43" s="18">
        <v>8.7479899999999999E-2</v>
      </c>
      <c r="F43" s="18">
        <v>7.1940500000000004E-2</v>
      </c>
      <c r="G43" s="32">
        <v>4.9461499999999999E-2</v>
      </c>
    </row>
    <row r="44" spans="2:7" x14ac:dyDescent="0.35">
      <c r="B44" s="107" t="s">
        <v>160</v>
      </c>
      <c r="C44" s="18">
        <v>0.10313236666666666</v>
      </c>
      <c r="D44" s="18">
        <v>9.5220833333333324E-2</v>
      </c>
      <c r="E44" s="18">
        <v>8.6731133333333335E-2</v>
      </c>
      <c r="F44" s="18">
        <v>6.8458966666666676E-2</v>
      </c>
      <c r="G44" s="32">
        <v>5.0248866666666669E-2</v>
      </c>
    </row>
    <row r="45" spans="2:7" x14ac:dyDescent="0.35">
      <c r="B45" s="107" t="s">
        <v>161</v>
      </c>
      <c r="C45" s="18">
        <v>0.10186129999999999</v>
      </c>
      <c r="D45" s="18">
        <v>0.10024983333333333</v>
      </c>
      <c r="E45" s="18">
        <v>8.9533666666666678E-2</v>
      </c>
      <c r="F45" s="18">
        <v>6.9726933333333338E-2</v>
      </c>
      <c r="G45" s="32">
        <v>5.436146666666667E-2</v>
      </c>
    </row>
    <row r="46" spans="2:7" ht="16" thickBot="1" x14ac:dyDescent="0.4">
      <c r="B46" s="110" t="s">
        <v>162</v>
      </c>
      <c r="C46" s="38">
        <v>0.10578650000000001</v>
      </c>
      <c r="D46" s="38">
        <v>0.10138313333333332</v>
      </c>
      <c r="E46" s="38">
        <v>9.2632266666666685E-2</v>
      </c>
      <c r="F46" s="38">
        <v>7.0449300000000006E-2</v>
      </c>
      <c r="G46" s="39">
        <v>5.5463000000000005E-2</v>
      </c>
    </row>
  </sheetData>
  <mergeCells count="1">
    <mergeCell ref="B26:G26"/>
  </mergeCells>
  <phoneticPr fontId="10" type="noConversion"/>
  <hyperlinks>
    <hyperlink ref="A1" location="Contents!A1" display="Back to Contents Page" xr:uid="{00000000-0004-0000-14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62F3F-54F9-4670-B712-614BBFBA3D75}">
  <dimension ref="A1:J95"/>
  <sheetViews>
    <sheetView topLeftCell="A13" zoomScaleNormal="100" workbookViewId="0">
      <selection activeCell="B27" sqref="B27:J27"/>
    </sheetView>
  </sheetViews>
  <sheetFormatPr defaultColWidth="8.7265625" defaultRowHeight="15.5" x14ac:dyDescent="0.35"/>
  <cols>
    <col min="1" max="1" width="8.7265625" style="2"/>
    <col min="2" max="2" width="7.453125" style="2" customWidth="1"/>
    <col min="3" max="3" width="17" style="2" bestFit="1" customWidth="1"/>
    <col min="4" max="4" width="17.54296875" style="2" bestFit="1" customWidth="1"/>
    <col min="5" max="5" width="22" style="2" customWidth="1"/>
    <col min="6" max="6" width="19.81640625" style="2" customWidth="1"/>
    <col min="7" max="7" width="19.26953125" style="2" customWidth="1"/>
    <col min="8" max="8" width="17.54296875" style="2" bestFit="1" customWidth="1"/>
    <col min="9" max="9" width="21.81640625" style="2" customWidth="1"/>
    <col min="10" max="10" width="19.7265625" style="2" customWidth="1"/>
    <col min="11" max="16384" width="8.7265625" style="2"/>
  </cols>
  <sheetData>
    <row r="1" spans="1:2" x14ac:dyDescent="0.35">
      <c r="A1" s="3" t="s">
        <v>26</v>
      </c>
    </row>
    <row r="3" spans="1:2" x14ac:dyDescent="0.35">
      <c r="B3" s="1" t="s">
        <v>1</v>
      </c>
    </row>
    <row r="24" spans="2:10" x14ac:dyDescent="0.35">
      <c r="B24" s="10" t="s">
        <v>2</v>
      </c>
    </row>
    <row r="26" spans="2:10" ht="16" thickBot="1" x14ac:dyDescent="0.4"/>
    <row r="27" spans="2:10" ht="16" thickBot="1" x14ac:dyDescent="0.4">
      <c r="B27" s="82" t="s">
        <v>31</v>
      </c>
      <c r="C27" s="83"/>
      <c r="D27" s="83"/>
      <c r="E27" s="83"/>
      <c r="F27" s="83"/>
      <c r="G27" s="83"/>
      <c r="H27" s="83"/>
      <c r="I27" s="83"/>
      <c r="J27" s="84"/>
    </row>
    <row r="28" spans="2:10" x14ac:dyDescent="0.35">
      <c r="B28" s="28"/>
      <c r="C28" s="77" t="s">
        <v>32</v>
      </c>
      <c r="D28" s="78"/>
      <c r="E28" s="78"/>
      <c r="F28" s="79"/>
      <c r="G28" s="80" t="s">
        <v>33</v>
      </c>
      <c r="H28" s="80"/>
      <c r="I28" s="80"/>
      <c r="J28" s="81"/>
    </row>
    <row r="29" spans="2:10" ht="41.25" customHeight="1" x14ac:dyDescent="0.35">
      <c r="B29" s="29"/>
      <c r="C29" s="24" t="s">
        <v>27</v>
      </c>
      <c r="D29" s="25" t="s">
        <v>28</v>
      </c>
      <c r="E29" s="25" t="s">
        <v>29</v>
      </c>
      <c r="F29" s="26" t="s">
        <v>30</v>
      </c>
      <c r="G29" s="25" t="s">
        <v>27</v>
      </c>
      <c r="H29" s="25" t="s">
        <v>28</v>
      </c>
      <c r="I29" s="25" t="s">
        <v>29</v>
      </c>
      <c r="J29" s="30" t="s">
        <v>30</v>
      </c>
    </row>
    <row r="30" spans="2:10" x14ac:dyDescent="0.35">
      <c r="B30" s="31">
        <v>1969</v>
      </c>
      <c r="C30" s="22">
        <v>529</v>
      </c>
      <c r="D30" s="15">
        <v>349</v>
      </c>
      <c r="E30" s="15">
        <v>0</v>
      </c>
      <c r="F30" s="23">
        <v>894</v>
      </c>
      <c r="G30" s="18">
        <f>C30/(SUM(C30:F30))</f>
        <v>0.29853273137697517</v>
      </c>
      <c r="H30" s="18">
        <f>D30/(SUM(C30:F30))</f>
        <v>0.19695259593679459</v>
      </c>
      <c r="I30" s="18">
        <f>E30/(SUM(C30:F30))</f>
        <v>0</v>
      </c>
      <c r="J30" s="32">
        <f>F30/(SUM(C30:F30))</f>
        <v>0.50451467268623029</v>
      </c>
    </row>
    <row r="31" spans="2:10" x14ac:dyDescent="0.35">
      <c r="B31" s="33">
        <v>1970</v>
      </c>
      <c r="C31" s="4">
        <v>556</v>
      </c>
      <c r="D31" s="5">
        <v>319</v>
      </c>
      <c r="E31" s="5">
        <v>0</v>
      </c>
      <c r="F31" s="6">
        <v>921</v>
      </c>
      <c r="G31" s="18">
        <f t="shared" ref="G31:G94" si="0">C31/(SUM(C31:F31))</f>
        <v>0.30957683741648107</v>
      </c>
      <c r="H31" s="18">
        <f t="shared" ref="H31:H94" si="1">D31/(SUM(C31:F31))</f>
        <v>0.17761692650334077</v>
      </c>
      <c r="I31" s="18">
        <f t="shared" ref="I31:I94" si="2">E31/(SUM(C31:F31))</f>
        <v>0</v>
      </c>
      <c r="J31" s="32">
        <f t="shared" ref="J31:J94" si="3">F31/(SUM(C31:F31))</f>
        <v>0.51280623608017817</v>
      </c>
    </row>
    <row r="32" spans="2:10" x14ac:dyDescent="0.35">
      <c r="B32" s="33"/>
      <c r="C32" s="4"/>
      <c r="D32" s="5"/>
      <c r="E32" s="5"/>
      <c r="F32" s="6"/>
      <c r="G32" s="18"/>
      <c r="H32" s="18"/>
      <c r="I32" s="18"/>
      <c r="J32" s="32"/>
    </row>
    <row r="33" spans="2:10" x14ac:dyDescent="0.35">
      <c r="B33" s="33"/>
      <c r="C33" s="4"/>
      <c r="D33" s="5"/>
      <c r="E33" s="5"/>
      <c r="F33" s="6"/>
      <c r="G33" s="18"/>
      <c r="H33" s="18"/>
      <c r="I33" s="18"/>
      <c r="J33" s="32"/>
    </row>
    <row r="34" spans="2:10" x14ac:dyDescent="0.35">
      <c r="B34" s="33">
        <v>1971</v>
      </c>
      <c r="C34" s="4">
        <v>561</v>
      </c>
      <c r="D34" s="5">
        <v>318</v>
      </c>
      <c r="E34" s="5">
        <v>0</v>
      </c>
      <c r="F34" s="6">
        <v>930</v>
      </c>
      <c r="G34" s="18">
        <f t="shared" si="0"/>
        <v>0.3101160862354892</v>
      </c>
      <c r="H34" s="18">
        <f t="shared" si="1"/>
        <v>0.175787728026534</v>
      </c>
      <c r="I34" s="18">
        <f t="shared" si="2"/>
        <v>0</v>
      </c>
      <c r="J34" s="32">
        <f t="shared" si="3"/>
        <v>0.51409618573797677</v>
      </c>
    </row>
    <row r="35" spans="2:10" x14ac:dyDescent="0.35">
      <c r="B35" s="33"/>
      <c r="C35" s="4"/>
      <c r="D35" s="5"/>
      <c r="E35" s="5"/>
      <c r="F35" s="6"/>
      <c r="G35" s="18"/>
      <c r="H35" s="18"/>
      <c r="I35" s="18"/>
      <c r="J35" s="32"/>
    </row>
    <row r="36" spans="2:10" x14ac:dyDescent="0.35">
      <c r="B36" s="33"/>
      <c r="C36" s="4"/>
      <c r="D36" s="5"/>
      <c r="E36" s="5"/>
      <c r="F36" s="6"/>
      <c r="G36" s="18"/>
      <c r="H36" s="18"/>
      <c r="I36" s="18"/>
      <c r="J36" s="32"/>
    </row>
    <row r="37" spans="2:10" x14ac:dyDescent="0.35">
      <c r="B37" s="33">
        <v>1971</v>
      </c>
      <c r="C37" s="4">
        <v>569</v>
      </c>
      <c r="D37" s="5">
        <v>305</v>
      </c>
      <c r="E37" s="5">
        <v>0</v>
      </c>
      <c r="F37" s="6">
        <v>948</v>
      </c>
      <c r="G37" s="18">
        <f t="shared" si="0"/>
        <v>0.31229418221734356</v>
      </c>
      <c r="H37" s="18">
        <f t="shared" si="1"/>
        <v>0.16739846322722282</v>
      </c>
      <c r="I37" s="18">
        <f t="shared" si="2"/>
        <v>0</v>
      </c>
      <c r="J37" s="32">
        <f t="shared" si="3"/>
        <v>0.52030735455543364</v>
      </c>
    </row>
    <row r="38" spans="2:10" x14ac:dyDescent="0.35">
      <c r="B38" s="33">
        <v>1972</v>
      </c>
      <c r="C38" s="4">
        <v>583</v>
      </c>
      <c r="D38" s="5">
        <v>284</v>
      </c>
      <c r="E38" s="5">
        <v>0</v>
      </c>
      <c r="F38" s="6">
        <v>970</v>
      </c>
      <c r="G38" s="18">
        <f t="shared" si="0"/>
        <v>0.31736526946107785</v>
      </c>
      <c r="H38" s="18">
        <f t="shared" si="1"/>
        <v>0.15459989112683722</v>
      </c>
      <c r="I38" s="18">
        <f t="shared" si="2"/>
        <v>0</v>
      </c>
      <c r="J38" s="32">
        <f t="shared" si="3"/>
        <v>0.52803483941208496</v>
      </c>
    </row>
    <row r="39" spans="2:10" x14ac:dyDescent="0.35">
      <c r="B39" s="33">
        <v>1973</v>
      </c>
      <c r="C39" s="4">
        <v>598</v>
      </c>
      <c r="D39" s="5">
        <v>266</v>
      </c>
      <c r="E39" s="5">
        <v>0</v>
      </c>
      <c r="F39" s="6">
        <v>987</v>
      </c>
      <c r="G39" s="18">
        <f t="shared" si="0"/>
        <v>0.32306861156131822</v>
      </c>
      <c r="H39" s="18">
        <f t="shared" si="1"/>
        <v>0.14370610480821178</v>
      </c>
      <c r="I39" s="18">
        <f t="shared" si="2"/>
        <v>0</v>
      </c>
      <c r="J39" s="32">
        <f t="shared" si="3"/>
        <v>0.53322528363047006</v>
      </c>
    </row>
    <row r="40" spans="2:10" x14ac:dyDescent="0.35">
      <c r="B40" s="33">
        <v>1974</v>
      </c>
      <c r="C40" s="4">
        <v>613</v>
      </c>
      <c r="D40" s="5">
        <v>253</v>
      </c>
      <c r="E40" s="5">
        <v>0</v>
      </c>
      <c r="F40" s="6">
        <v>1002</v>
      </c>
      <c r="G40" s="18">
        <f t="shared" si="0"/>
        <v>0.32815845824411133</v>
      </c>
      <c r="H40" s="18">
        <f t="shared" si="1"/>
        <v>0.13543897216274089</v>
      </c>
      <c r="I40" s="18">
        <f t="shared" si="2"/>
        <v>0</v>
      </c>
      <c r="J40" s="32">
        <f t="shared" si="3"/>
        <v>0.5364025695931478</v>
      </c>
    </row>
    <row r="41" spans="2:10" x14ac:dyDescent="0.35">
      <c r="B41" s="33">
        <v>1975</v>
      </c>
      <c r="C41" s="4">
        <v>627</v>
      </c>
      <c r="D41" s="5">
        <v>240</v>
      </c>
      <c r="E41" s="5">
        <v>0</v>
      </c>
      <c r="F41" s="6">
        <v>1025</v>
      </c>
      <c r="G41" s="18">
        <f t="shared" si="0"/>
        <v>0.33139534883720928</v>
      </c>
      <c r="H41" s="18">
        <f t="shared" si="1"/>
        <v>0.12684989429175475</v>
      </c>
      <c r="I41" s="18">
        <f t="shared" si="2"/>
        <v>0</v>
      </c>
      <c r="J41" s="32">
        <f t="shared" si="3"/>
        <v>0.54175475687103591</v>
      </c>
    </row>
    <row r="42" spans="2:10" x14ac:dyDescent="0.35">
      <c r="B42" s="33">
        <v>1976</v>
      </c>
      <c r="C42" s="4">
        <v>645</v>
      </c>
      <c r="D42" s="5">
        <v>234</v>
      </c>
      <c r="E42" s="5">
        <v>0</v>
      </c>
      <c r="F42" s="6">
        <v>1042</v>
      </c>
      <c r="G42" s="18">
        <f t="shared" si="0"/>
        <v>0.33576262363352422</v>
      </c>
      <c r="H42" s="18">
        <f t="shared" si="1"/>
        <v>0.12181155648099948</v>
      </c>
      <c r="I42" s="18">
        <f t="shared" si="2"/>
        <v>0</v>
      </c>
      <c r="J42" s="32">
        <f t="shared" si="3"/>
        <v>0.54242581988547633</v>
      </c>
    </row>
    <row r="43" spans="2:10" x14ac:dyDescent="0.35">
      <c r="B43" s="33">
        <v>1977</v>
      </c>
      <c r="C43" s="4">
        <v>661</v>
      </c>
      <c r="D43" s="5">
        <v>224</v>
      </c>
      <c r="E43" s="5">
        <v>0</v>
      </c>
      <c r="F43" s="6">
        <v>1057</v>
      </c>
      <c r="G43" s="18">
        <f t="shared" si="0"/>
        <v>0.34037075180226573</v>
      </c>
      <c r="H43" s="18">
        <f t="shared" si="1"/>
        <v>0.11534500514933059</v>
      </c>
      <c r="I43" s="18">
        <f t="shared" si="2"/>
        <v>0</v>
      </c>
      <c r="J43" s="32">
        <f t="shared" si="3"/>
        <v>0.54428424304840373</v>
      </c>
    </row>
    <row r="44" spans="2:10" x14ac:dyDescent="0.35">
      <c r="B44" s="33">
        <v>1978</v>
      </c>
      <c r="C44" s="4">
        <v>680</v>
      </c>
      <c r="D44" s="5">
        <v>218</v>
      </c>
      <c r="E44" s="5">
        <v>0</v>
      </c>
      <c r="F44" s="6">
        <v>1066</v>
      </c>
      <c r="G44" s="18">
        <f t="shared" si="0"/>
        <v>0.34623217922606925</v>
      </c>
      <c r="H44" s="18">
        <f t="shared" si="1"/>
        <v>0.1109979633401222</v>
      </c>
      <c r="I44" s="18">
        <f t="shared" si="2"/>
        <v>0</v>
      </c>
      <c r="J44" s="32">
        <f t="shared" si="3"/>
        <v>0.54276985743380857</v>
      </c>
    </row>
    <row r="45" spans="2:10" x14ac:dyDescent="0.35">
      <c r="B45" s="33">
        <v>1979</v>
      </c>
      <c r="C45" s="4">
        <v>699</v>
      </c>
      <c r="D45" s="5">
        <v>210</v>
      </c>
      <c r="E45" s="5">
        <v>0</v>
      </c>
      <c r="F45" s="6">
        <v>1073</v>
      </c>
      <c r="G45" s="18">
        <f t="shared" si="0"/>
        <v>0.35267406659939454</v>
      </c>
      <c r="H45" s="18">
        <f t="shared" si="1"/>
        <v>0.10595358224016145</v>
      </c>
      <c r="I45" s="18">
        <f t="shared" si="2"/>
        <v>0</v>
      </c>
      <c r="J45" s="32">
        <f t="shared" si="3"/>
        <v>0.54137235116044402</v>
      </c>
    </row>
    <row r="46" spans="2:10" x14ac:dyDescent="0.35">
      <c r="B46" s="33">
        <v>1980</v>
      </c>
      <c r="C46" s="4">
        <v>721</v>
      </c>
      <c r="D46" s="5">
        <v>202</v>
      </c>
      <c r="E46" s="5">
        <v>0</v>
      </c>
      <c r="F46" s="6">
        <v>1074</v>
      </c>
      <c r="G46" s="18">
        <f t="shared" si="0"/>
        <v>0.36104156234351525</v>
      </c>
      <c r="H46" s="18">
        <f t="shared" si="1"/>
        <v>0.10115172759138708</v>
      </c>
      <c r="I46" s="18">
        <f t="shared" si="2"/>
        <v>0</v>
      </c>
      <c r="J46" s="32">
        <f t="shared" si="3"/>
        <v>0.53780671006509762</v>
      </c>
    </row>
    <row r="47" spans="2:10" x14ac:dyDescent="0.35">
      <c r="B47" s="33"/>
      <c r="C47" s="4"/>
      <c r="D47" s="5"/>
      <c r="E47" s="5"/>
      <c r="F47" s="6"/>
      <c r="G47" s="18"/>
      <c r="H47" s="18"/>
      <c r="I47" s="18"/>
      <c r="J47" s="32"/>
    </row>
    <row r="48" spans="2:10" x14ac:dyDescent="0.35">
      <c r="B48" s="33"/>
      <c r="C48" s="4"/>
      <c r="D48" s="5"/>
      <c r="E48" s="5"/>
      <c r="F48" s="6"/>
      <c r="G48" s="18"/>
      <c r="H48" s="18"/>
      <c r="I48" s="18"/>
      <c r="J48" s="32"/>
    </row>
    <row r="49" spans="2:10" x14ac:dyDescent="0.35">
      <c r="B49" s="33">
        <v>1981</v>
      </c>
      <c r="C49" s="4">
        <v>698</v>
      </c>
      <c r="D49" s="5">
        <v>198</v>
      </c>
      <c r="E49" s="5">
        <v>33</v>
      </c>
      <c r="F49" s="6">
        <v>1031</v>
      </c>
      <c r="G49" s="18">
        <f t="shared" si="0"/>
        <v>0.35612244897959183</v>
      </c>
      <c r="H49" s="18">
        <f t="shared" si="1"/>
        <v>0.10102040816326531</v>
      </c>
      <c r="I49" s="18">
        <f t="shared" si="2"/>
        <v>1.6836734693877552E-2</v>
      </c>
      <c r="J49" s="32">
        <f t="shared" si="3"/>
        <v>0.52602040816326534</v>
      </c>
    </row>
    <row r="50" spans="2:10" x14ac:dyDescent="0.35">
      <c r="B50" s="33"/>
      <c r="C50" s="4"/>
      <c r="D50" s="5"/>
      <c r="E50" s="5"/>
      <c r="F50" s="6"/>
      <c r="G50" s="18"/>
      <c r="H50" s="18"/>
      <c r="I50" s="18"/>
      <c r="J50" s="32"/>
    </row>
    <row r="51" spans="2:10" x14ac:dyDescent="0.35">
      <c r="B51" s="33"/>
      <c r="C51" s="4"/>
      <c r="D51" s="5"/>
      <c r="E51" s="5"/>
      <c r="F51" s="6"/>
      <c r="G51" s="18"/>
      <c r="H51" s="18"/>
      <c r="I51" s="18"/>
      <c r="J51" s="32"/>
    </row>
    <row r="52" spans="2:10" x14ac:dyDescent="0.35">
      <c r="B52" s="33">
        <v>1981</v>
      </c>
      <c r="C52" s="4">
        <v>718</v>
      </c>
      <c r="D52" s="5">
        <v>191</v>
      </c>
      <c r="E52" s="5">
        <v>36</v>
      </c>
      <c r="F52" s="6">
        <v>1027</v>
      </c>
      <c r="G52" s="18">
        <f t="shared" si="0"/>
        <v>0.36409736308316432</v>
      </c>
      <c r="H52" s="18">
        <f t="shared" si="1"/>
        <v>9.6855983772819468E-2</v>
      </c>
      <c r="I52" s="18">
        <f t="shared" si="2"/>
        <v>1.8255578093306288E-2</v>
      </c>
      <c r="J52" s="32">
        <f t="shared" si="3"/>
        <v>0.52079107505070998</v>
      </c>
    </row>
    <row r="53" spans="2:10" x14ac:dyDescent="0.35">
      <c r="B53" s="33">
        <v>1982</v>
      </c>
      <c r="C53" s="4">
        <v>747</v>
      </c>
      <c r="D53" s="5">
        <v>182</v>
      </c>
      <c r="E53" s="5">
        <v>38</v>
      </c>
      <c r="F53" s="6">
        <v>1016</v>
      </c>
      <c r="G53" s="18">
        <f t="shared" si="0"/>
        <v>0.37670196671709533</v>
      </c>
      <c r="H53" s="18">
        <f t="shared" si="1"/>
        <v>9.1780131114473015E-2</v>
      </c>
      <c r="I53" s="18">
        <f t="shared" si="2"/>
        <v>1.9162884518406455E-2</v>
      </c>
      <c r="J53" s="32">
        <f t="shared" si="3"/>
        <v>0.51235501765002522</v>
      </c>
    </row>
    <row r="54" spans="2:10" x14ac:dyDescent="0.35">
      <c r="B54" s="33">
        <v>1983</v>
      </c>
      <c r="C54" s="4">
        <v>781</v>
      </c>
      <c r="D54" s="5">
        <v>174</v>
      </c>
      <c r="E54" s="5">
        <v>41</v>
      </c>
      <c r="F54" s="6">
        <v>1001</v>
      </c>
      <c r="G54" s="18">
        <f t="shared" si="0"/>
        <v>0.39108662994491739</v>
      </c>
      <c r="H54" s="18">
        <f t="shared" si="1"/>
        <v>8.7130696044066105E-2</v>
      </c>
      <c r="I54" s="18">
        <f t="shared" si="2"/>
        <v>2.0530796194291438E-2</v>
      </c>
      <c r="J54" s="32">
        <f t="shared" si="3"/>
        <v>0.50125187781672509</v>
      </c>
    </row>
    <row r="55" spans="2:10" x14ac:dyDescent="0.35">
      <c r="B55" s="33">
        <v>1984</v>
      </c>
      <c r="C55" s="4">
        <v>816</v>
      </c>
      <c r="D55" s="5">
        <v>167</v>
      </c>
      <c r="E55" s="5">
        <v>45</v>
      </c>
      <c r="F55" s="6">
        <v>987</v>
      </c>
      <c r="G55" s="18">
        <f t="shared" si="0"/>
        <v>0.40496277915632756</v>
      </c>
      <c r="H55" s="18">
        <f t="shared" si="1"/>
        <v>8.2878411910669969E-2</v>
      </c>
      <c r="I55" s="18">
        <f t="shared" si="2"/>
        <v>2.2332506203473945E-2</v>
      </c>
      <c r="J55" s="32">
        <f t="shared" si="3"/>
        <v>0.48982630272952854</v>
      </c>
    </row>
    <row r="56" spans="2:10" x14ac:dyDescent="0.35">
      <c r="B56" s="33">
        <v>1985</v>
      </c>
      <c r="C56" s="4">
        <v>850</v>
      </c>
      <c r="D56" s="5">
        <v>161</v>
      </c>
      <c r="E56" s="5">
        <v>47</v>
      </c>
      <c r="F56" s="6">
        <v>974</v>
      </c>
      <c r="G56" s="18">
        <f t="shared" si="0"/>
        <v>0.41830708661417321</v>
      </c>
      <c r="H56" s="18">
        <f t="shared" si="1"/>
        <v>7.9232283464566927E-2</v>
      </c>
      <c r="I56" s="18">
        <f t="shared" si="2"/>
        <v>2.312992125984252E-2</v>
      </c>
      <c r="J56" s="32">
        <f t="shared" si="3"/>
        <v>0.4793307086614173</v>
      </c>
    </row>
    <row r="57" spans="2:10" x14ac:dyDescent="0.35">
      <c r="B57" s="33">
        <v>1986</v>
      </c>
      <c r="C57" s="4">
        <v>884</v>
      </c>
      <c r="D57" s="5">
        <v>154</v>
      </c>
      <c r="E57" s="5">
        <v>50</v>
      </c>
      <c r="F57" s="6">
        <v>962</v>
      </c>
      <c r="G57" s="18">
        <f t="shared" si="0"/>
        <v>0.43121951219512195</v>
      </c>
      <c r="H57" s="18">
        <f t="shared" si="1"/>
        <v>7.5121951219512192E-2</v>
      </c>
      <c r="I57" s="18">
        <f t="shared" si="2"/>
        <v>2.4390243902439025E-2</v>
      </c>
      <c r="J57" s="32">
        <f t="shared" si="3"/>
        <v>0.4692682926829268</v>
      </c>
    </row>
    <row r="58" spans="2:10" x14ac:dyDescent="0.35">
      <c r="B58" s="33">
        <v>1987</v>
      </c>
      <c r="C58" s="4">
        <v>922</v>
      </c>
      <c r="D58" s="5">
        <v>147</v>
      </c>
      <c r="E58" s="5">
        <v>54</v>
      </c>
      <c r="F58" s="6">
        <v>943</v>
      </c>
      <c r="G58" s="18">
        <f t="shared" si="0"/>
        <v>0.44627299128751208</v>
      </c>
      <c r="H58" s="18">
        <f t="shared" si="1"/>
        <v>7.1151984511132624E-2</v>
      </c>
      <c r="I58" s="18">
        <f t="shared" si="2"/>
        <v>2.6137463697967087E-2</v>
      </c>
      <c r="J58" s="32">
        <f t="shared" si="3"/>
        <v>0.45643756050338818</v>
      </c>
    </row>
    <row r="59" spans="2:10" x14ac:dyDescent="0.35">
      <c r="B59" s="33">
        <v>1988</v>
      </c>
      <c r="C59" s="4">
        <v>972</v>
      </c>
      <c r="D59" s="5">
        <v>139</v>
      </c>
      <c r="E59" s="5">
        <v>59</v>
      </c>
      <c r="F59" s="6">
        <v>914</v>
      </c>
      <c r="G59" s="18">
        <f t="shared" si="0"/>
        <v>0.46641074856046066</v>
      </c>
      <c r="H59" s="18">
        <f t="shared" si="1"/>
        <v>6.6698656429942424E-2</v>
      </c>
      <c r="I59" s="18">
        <f t="shared" si="2"/>
        <v>2.8310940499040309E-2</v>
      </c>
      <c r="J59" s="32">
        <f t="shared" si="3"/>
        <v>0.43857965451055664</v>
      </c>
    </row>
    <row r="60" spans="2:10" x14ac:dyDescent="0.35">
      <c r="B60" s="33">
        <v>1989</v>
      </c>
      <c r="C60" s="4">
        <v>1033</v>
      </c>
      <c r="D60" s="5">
        <v>133</v>
      </c>
      <c r="E60" s="5">
        <v>62</v>
      </c>
      <c r="F60" s="6">
        <v>877</v>
      </c>
      <c r="G60" s="18">
        <f t="shared" si="0"/>
        <v>0.49073634204275535</v>
      </c>
      <c r="H60" s="18">
        <f t="shared" si="1"/>
        <v>6.3182897862232773E-2</v>
      </c>
      <c r="I60" s="18">
        <f t="shared" si="2"/>
        <v>2.9453681710213776E-2</v>
      </c>
      <c r="J60" s="32">
        <f t="shared" si="3"/>
        <v>0.41662707838479812</v>
      </c>
    </row>
    <row r="61" spans="2:10" x14ac:dyDescent="0.35">
      <c r="B61" s="33"/>
      <c r="C61" s="4"/>
      <c r="D61" s="5"/>
      <c r="E61" s="5"/>
      <c r="F61" s="6"/>
      <c r="G61" s="18"/>
      <c r="H61" s="18"/>
      <c r="I61" s="18"/>
      <c r="J61" s="32"/>
    </row>
    <row r="62" spans="2:10" x14ac:dyDescent="0.35">
      <c r="B62" s="33"/>
      <c r="C62" s="4"/>
      <c r="D62" s="5"/>
      <c r="E62" s="5"/>
      <c r="F62" s="6"/>
      <c r="G62" s="18"/>
      <c r="H62" s="18"/>
      <c r="I62" s="18"/>
      <c r="J62" s="32"/>
    </row>
    <row r="63" spans="2:10" x14ac:dyDescent="0.35">
      <c r="B63" s="33">
        <v>1990</v>
      </c>
      <c r="C63" s="4">
        <v>1088</v>
      </c>
      <c r="D63" s="5">
        <v>126</v>
      </c>
      <c r="E63" s="5">
        <v>65</v>
      </c>
      <c r="F63" s="6">
        <v>845</v>
      </c>
      <c r="G63" s="18">
        <f t="shared" si="0"/>
        <v>0.51224105461393599</v>
      </c>
      <c r="H63" s="18">
        <f t="shared" si="1"/>
        <v>5.9322033898305086E-2</v>
      </c>
      <c r="I63" s="18">
        <f t="shared" si="2"/>
        <v>3.0602636534839925E-2</v>
      </c>
      <c r="J63" s="32">
        <f t="shared" si="3"/>
        <v>0.39783427495291901</v>
      </c>
    </row>
    <row r="64" spans="2:10" x14ac:dyDescent="0.35">
      <c r="B64" s="33">
        <v>1991</v>
      </c>
      <c r="C64" s="4">
        <v>1132</v>
      </c>
      <c r="D64" s="5">
        <v>154</v>
      </c>
      <c r="E64" s="5">
        <v>57</v>
      </c>
      <c r="F64" s="6">
        <v>816</v>
      </c>
      <c r="G64" s="18">
        <f t="shared" si="0"/>
        <v>0.52431681333950908</v>
      </c>
      <c r="H64" s="18">
        <f t="shared" si="1"/>
        <v>7.1329319129226493E-2</v>
      </c>
      <c r="I64" s="18">
        <f t="shared" si="2"/>
        <v>2.6401111625752663E-2</v>
      </c>
      <c r="J64" s="32">
        <f t="shared" si="3"/>
        <v>0.37795275590551181</v>
      </c>
    </row>
    <row r="65" spans="2:10" x14ac:dyDescent="0.35">
      <c r="B65" s="33">
        <v>1992</v>
      </c>
      <c r="C65" s="4">
        <v>1176</v>
      </c>
      <c r="D65" s="5">
        <v>154</v>
      </c>
      <c r="E65" s="5">
        <v>62</v>
      </c>
      <c r="F65" s="6">
        <v>783</v>
      </c>
      <c r="G65" s="18">
        <f t="shared" si="0"/>
        <v>0.54068965517241374</v>
      </c>
      <c r="H65" s="18">
        <f t="shared" si="1"/>
        <v>7.0804597701149427E-2</v>
      </c>
      <c r="I65" s="18">
        <f t="shared" si="2"/>
        <v>2.8505747126436783E-2</v>
      </c>
      <c r="J65" s="32">
        <f t="shared" si="3"/>
        <v>0.36</v>
      </c>
    </row>
    <row r="66" spans="2:10" x14ac:dyDescent="0.35">
      <c r="B66" s="33">
        <v>1993</v>
      </c>
      <c r="C66" s="4">
        <v>1217</v>
      </c>
      <c r="D66" s="5">
        <v>154</v>
      </c>
      <c r="E66" s="5">
        <v>67</v>
      </c>
      <c r="F66" s="6">
        <v>755</v>
      </c>
      <c r="G66" s="18">
        <f t="shared" si="0"/>
        <v>0.55494756041951665</v>
      </c>
      <c r="H66" s="18">
        <f t="shared" si="1"/>
        <v>7.0223438212494299E-2</v>
      </c>
      <c r="I66" s="18">
        <f t="shared" si="2"/>
        <v>3.0551755585955312E-2</v>
      </c>
      <c r="J66" s="32">
        <f t="shared" si="3"/>
        <v>0.34427724578203373</v>
      </c>
    </row>
    <row r="67" spans="2:10" x14ac:dyDescent="0.35">
      <c r="B67" s="33">
        <v>1994</v>
      </c>
      <c r="C67" s="4">
        <v>1258</v>
      </c>
      <c r="D67" s="5">
        <v>155</v>
      </c>
      <c r="E67" s="5">
        <v>77</v>
      </c>
      <c r="F67" s="6">
        <v>721</v>
      </c>
      <c r="G67" s="18">
        <f t="shared" si="0"/>
        <v>0.56897331524197192</v>
      </c>
      <c r="H67" s="18">
        <f t="shared" si="1"/>
        <v>7.0104025327905925E-2</v>
      </c>
      <c r="I67" s="18">
        <f t="shared" si="2"/>
        <v>3.482587064676617E-2</v>
      </c>
      <c r="J67" s="32">
        <f t="shared" si="3"/>
        <v>0.32609678878335596</v>
      </c>
    </row>
    <row r="68" spans="2:10" x14ac:dyDescent="0.35">
      <c r="B68" s="33">
        <v>1995</v>
      </c>
      <c r="C68" s="4">
        <v>1293</v>
      </c>
      <c r="D68" s="5">
        <v>155</v>
      </c>
      <c r="E68" s="5">
        <v>91</v>
      </c>
      <c r="F68" s="6">
        <v>692</v>
      </c>
      <c r="G68" s="18">
        <f t="shared" si="0"/>
        <v>0.57956073509636929</v>
      </c>
      <c r="H68" s="18">
        <f t="shared" si="1"/>
        <v>6.9475571492604207E-2</v>
      </c>
      <c r="I68" s="18">
        <f t="shared" si="2"/>
        <v>4.0788883908561183E-2</v>
      </c>
      <c r="J68" s="32">
        <f t="shared" si="3"/>
        <v>0.31017480950246529</v>
      </c>
    </row>
    <row r="69" spans="2:10" x14ac:dyDescent="0.35">
      <c r="B69" s="33">
        <v>1996</v>
      </c>
      <c r="C69" s="4">
        <v>1327</v>
      </c>
      <c r="D69" s="5">
        <v>154</v>
      </c>
      <c r="E69" s="5">
        <v>99</v>
      </c>
      <c r="F69" s="6">
        <v>668</v>
      </c>
      <c r="G69" s="18">
        <f t="shared" si="0"/>
        <v>0.59030249110320288</v>
      </c>
      <c r="H69" s="18">
        <f t="shared" si="1"/>
        <v>6.8505338078291816E-2</v>
      </c>
      <c r="I69" s="18">
        <f t="shared" si="2"/>
        <v>4.4039145907473307E-2</v>
      </c>
      <c r="J69" s="32">
        <f t="shared" si="3"/>
        <v>0.29715302491103202</v>
      </c>
    </row>
    <row r="70" spans="2:10" x14ac:dyDescent="0.35">
      <c r="B70" s="33">
        <v>1997</v>
      </c>
      <c r="C70" s="4">
        <v>1366</v>
      </c>
      <c r="D70" s="5">
        <v>154</v>
      </c>
      <c r="E70" s="5">
        <v>115</v>
      </c>
      <c r="F70" s="6">
        <v>630</v>
      </c>
      <c r="G70" s="18">
        <f t="shared" si="0"/>
        <v>0.60309050772626926</v>
      </c>
      <c r="H70" s="18">
        <f t="shared" si="1"/>
        <v>6.799116997792494E-2</v>
      </c>
      <c r="I70" s="18">
        <f t="shared" si="2"/>
        <v>5.0772626931567331E-2</v>
      </c>
      <c r="J70" s="32">
        <f t="shared" si="3"/>
        <v>0.27814569536423839</v>
      </c>
    </row>
    <row r="71" spans="2:10" x14ac:dyDescent="0.35">
      <c r="B71" s="33">
        <v>1998</v>
      </c>
      <c r="C71" s="4">
        <v>1400</v>
      </c>
      <c r="D71" s="5">
        <v>154</v>
      </c>
      <c r="E71" s="5">
        <v>121</v>
      </c>
      <c r="F71" s="6">
        <v>608</v>
      </c>
      <c r="G71" s="18">
        <f t="shared" si="0"/>
        <v>0.61322820849759085</v>
      </c>
      <c r="H71" s="18">
        <f t="shared" si="1"/>
        <v>6.7455102934735001E-2</v>
      </c>
      <c r="I71" s="18">
        <f t="shared" si="2"/>
        <v>5.3000438020148928E-2</v>
      </c>
      <c r="J71" s="32">
        <f t="shared" si="3"/>
        <v>0.26631625054752517</v>
      </c>
    </row>
    <row r="72" spans="2:10" x14ac:dyDescent="0.35">
      <c r="B72" s="33">
        <v>1999</v>
      </c>
      <c r="C72" s="4">
        <v>1435</v>
      </c>
      <c r="D72" s="5">
        <v>155</v>
      </c>
      <c r="E72" s="5">
        <v>131</v>
      </c>
      <c r="F72" s="6">
        <v>583</v>
      </c>
      <c r="G72" s="18">
        <f t="shared" si="0"/>
        <v>0.62282986111111116</v>
      </c>
      <c r="H72" s="18">
        <f t="shared" si="1"/>
        <v>6.7274305555555552E-2</v>
      </c>
      <c r="I72" s="18">
        <f t="shared" si="2"/>
        <v>5.6857638888888888E-2</v>
      </c>
      <c r="J72" s="32">
        <f t="shared" si="3"/>
        <v>0.25303819444444442</v>
      </c>
    </row>
    <row r="73" spans="2:10" x14ac:dyDescent="0.35">
      <c r="B73" s="33">
        <v>2000</v>
      </c>
      <c r="C73" s="4">
        <v>1472</v>
      </c>
      <c r="D73" s="5">
        <v>155</v>
      </c>
      <c r="E73" s="5">
        <v>137</v>
      </c>
      <c r="F73" s="6">
        <v>557</v>
      </c>
      <c r="G73" s="18">
        <f t="shared" si="0"/>
        <v>0.63420939250323138</v>
      </c>
      <c r="H73" s="18">
        <f t="shared" si="1"/>
        <v>6.6781559672554933E-2</v>
      </c>
      <c r="I73" s="18">
        <f t="shared" si="2"/>
        <v>5.9026281775096938E-2</v>
      </c>
      <c r="J73" s="32">
        <f t="shared" si="3"/>
        <v>0.23998276604911675</v>
      </c>
    </row>
    <row r="74" spans="2:10" x14ac:dyDescent="0.35">
      <c r="B74" s="33"/>
      <c r="C74" s="4"/>
      <c r="D74" s="5"/>
      <c r="E74" s="5"/>
      <c r="F74" s="6"/>
      <c r="G74" s="18"/>
      <c r="H74" s="18"/>
      <c r="I74" s="18"/>
      <c r="J74" s="32"/>
    </row>
    <row r="75" spans="2:10" x14ac:dyDescent="0.35">
      <c r="B75" s="33"/>
      <c r="C75" s="4"/>
      <c r="D75" s="5"/>
      <c r="E75" s="5"/>
      <c r="F75" s="6"/>
      <c r="G75" s="18"/>
      <c r="H75" s="18"/>
      <c r="I75" s="18"/>
      <c r="J75" s="32"/>
    </row>
    <row r="76" spans="2:10" x14ac:dyDescent="0.35">
      <c r="B76" s="33">
        <v>2001</v>
      </c>
      <c r="C76" s="4">
        <v>1439</v>
      </c>
      <c r="D76" s="5">
        <v>181</v>
      </c>
      <c r="E76" s="5">
        <v>139</v>
      </c>
      <c r="F76" s="6">
        <v>553</v>
      </c>
      <c r="G76" s="18">
        <f t="shared" si="0"/>
        <v>0.62240484429065746</v>
      </c>
      <c r="H76" s="18">
        <f t="shared" si="1"/>
        <v>7.8287197231833916E-2</v>
      </c>
      <c r="I76" s="18">
        <f t="shared" si="2"/>
        <v>6.0121107266435984E-2</v>
      </c>
      <c r="J76" s="32">
        <f t="shared" si="3"/>
        <v>0.23918685121107267</v>
      </c>
    </row>
    <row r="77" spans="2:10" x14ac:dyDescent="0.35">
      <c r="B77" s="33">
        <v>2002</v>
      </c>
      <c r="C77" s="4">
        <v>1477</v>
      </c>
      <c r="D77" s="5">
        <v>179</v>
      </c>
      <c r="E77" s="5">
        <v>143</v>
      </c>
      <c r="F77" s="6">
        <v>531</v>
      </c>
      <c r="G77" s="18">
        <f t="shared" si="0"/>
        <v>0.63390557939914161</v>
      </c>
      <c r="H77" s="18">
        <f t="shared" si="1"/>
        <v>7.6824034334763952E-2</v>
      </c>
      <c r="I77" s="18">
        <f t="shared" si="2"/>
        <v>6.1373390557939916E-2</v>
      </c>
      <c r="J77" s="32">
        <f t="shared" si="3"/>
        <v>0.2278969957081545</v>
      </c>
    </row>
    <row r="78" spans="2:10" x14ac:dyDescent="0.35">
      <c r="B78" s="33">
        <v>2003</v>
      </c>
      <c r="C78" s="4">
        <v>1505</v>
      </c>
      <c r="D78" s="5">
        <v>188</v>
      </c>
      <c r="E78" s="5">
        <v>238</v>
      </c>
      <c r="F78" s="6">
        <v>416</v>
      </c>
      <c r="G78" s="18">
        <f t="shared" si="0"/>
        <v>0.64124414145717934</v>
      </c>
      <c r="H78" s="18">
        <f t="shared" si="1"/>
        <v>8.0102258201959944E-2</v>
      </c>
      <c r="I78" s="18">
        <f t="shared" si="2"/>
        <v>0.10140605027694929</v>
      </c>
      <c r="J78" s="32">
        <f t="shared" si="3"/>
        <v>0.17724755006391138</v>
      </c>
    </row>
    <row r="79" spans="2:10" x14ac:dyDescent="0.35">
      <c r="B79" s="33">
        <v>2004</v>
      </c>
      <c r="C79" s="4">
        <v>1513</v>
      </c>
      <c r="D79" s="5">
        <v>213</v>
      </c>
      <c r="E79" s="5">
        <v>251</v>
      </c>
      <c r="F79" s="6">
        <v>389</v>
      </c>
      <c r="G79" s="18">
        <f t="shared" si="0"/>
        <v>0.63947590870667792</v>
      </c>
      <c r="H79" s="18">
        <f t="shared" si="1"/>
        <v>9.0025359256128493E-2</v>
      </c>
      <c r="I79" s="18">
        <f t="shared" si="2"/>
        <v>0.10608622147083685</v>
      </c>
      <c r="J79" s="32">
        <f t="shared" si="3"/>
        <v>0.16441251056635672</v>
      </c>
    </row>
    <row r="80" spans="2:10" x14ac:dyDescent="0.35">
      <c r="B80" s="33">
        <v>2005</v>
      </c>
      <c r="C80" s="4">
        <v>1536</v>
      </c>
      <c r="D80" s="5">
        <v>225</v>
      </c>
      <c r="E80" s="5">
        <v>251</v>
      </c>
      <c r="F80" s="6">
        <v>374</v>
      </c>
      <c r="G80" s="18">
        <f t="shared" si="0"/>
        <v>0.64375523889354569</v>
      </c>
      <c r="H80" s="18">
        <f t="shared" si="1"/>
        <v>9.4300083822296737E-2</v>
      </c>
      <c r="I80" s="18">
        <f t="shared" si="2"/>
        <v>0.10519698239731769</v>
      </c>
      <c r="J80" s="32">
        <f t="shared" si="3"/>
        <v>0.1567476948868399</v>
      </c>
    </row>
    <row r="81" spans="2:10" x14ac:dyDescent="0.35">
      <c r="B81" s="33">
        <v>2006</v>
      </c>
      <c r="C81" s="4">
        <v>1559</v>
      </c>
      <c r="D81" s="5">
        <v>234</v>
      </c>
      <c r="E81" s="5">
        <v>251</v>
      </c>
      <c r="F81" s="6">
        <v>362</v>
      </c>
      <c r="G81" s="18">
        <f t="shared" si="0"/>
        <v>0.64796342477140478</v>
      </c>
      <c r="H81" s="18">
        <f t="shared" si="1"/>
        <v>9.7256857855361589E-2</v>
      </c>
      <c r="I81" s="18">
        <f t="shared" si="2"/>
        <v>0.10432252701579385</v>
      </c>
      <c r="J81" s="32">
        <f t="shared" si="3"/>
        <v>0.15045719035743974</v>
      </c>
    </row>
    <row r="82" spans="2:10" x14ac:dyDescent="0.35">
      <c r="B82" s="33">
        <v>2007</v>
      </c>
      <c r="C82" s="4">
        <v>1562</v>
      </c>
      <c r="D82" s="5">
        <v>259</v>
      </c>
      <c r="E82" s="5">
        <v>261</v>
      </c>
      <c r="F82" s="6">
        <v>346</v>
      </c>
      <c r="G82" s="18">
        <f t="shared" si="0"/>
        <v>0.64332784184514002</v>
      </c>
      <c r="H82" s="18">
        <f t="shared" si="1"/>
        <v>0.10667215815485996</v>
      </c>
      <c r="I82" s="18">
        <f t="shared" si="2"/>
        <v>0.10749588138385502</v>
      </c>
      <c r="J82" s="32">
        <f t="shared" si="3"/>
        <v>0.14250411861614498</v>
      </c>
    </row>
    <row r="83" spans="2:10" x14ac:dyDescent="0.35">
      <c r="B83" s="33">
        <v>2008</v>
      </c>
      <c r="C83" s="4">
        <v>1592</v>
      </c>
      <c r="D83" s="5">
        <v>259</v>
      </c>
      <c r="E83" s="5">
        <v>269</v>
      </c>
      <c r="F83" s="6">
        <v>330</v>
      </c>
      <c r="G83" s="18">
        <f t="shared" si="0"/>
        <v>0.64979591836734696</v>
      </c>
      <c r="H83" s="18">
        <f t="shared" si="1"/>
        <v>0.10571428571428572</v>
      </c>
      <c r="I83" s="18">
        <f t="shared" si="2"/>
        <v>0.10979591836734694</v>
      </c>
      <c r="J83" s="32">
        <f t="shared" si="3"/>
        <v>0.13469387755102041</v>
      </c>
    </row>
    <row r="84" spans="2:10" x14ac:dyDescent="0.35">
      <c r="B84" s="33">
        <v>2009</v>
      </c>
      <c r="C84" s="4">
        <v>1590</v>
      </c>
      <c r="D84" s="5">
        <v>285</v>
      </c>
      <c r="E84" s="5">
        <v>268</v>
      </c>
      <c r="F84" s="6">
        <v>326</v>
      </c>
      <c r="G84" s="18">
        <f t="shared" si="0"/>
        <v>0.64398541919805585</v>
      </c>
      <c r="H84" s="18">
        <f t="shared" si="1"/>
        <v>0.11543134872417983</v>
      </c>
      <c r="I84" s="18">
        <f t="shared" si="2"/>
        <v>0.10854597002835156</v>
      </c>
      <c r="J84" s="32">
        <f t="shared" si="3"/>
        <v>0.13203726204941271</v>
      </c>
    </row>
    <row r="85" spans="2:10" x14ac:dyDescent="0.35">
      <c r="B85" s="33">
        <v>2010</v>
      </c>
      <c r="C85" s="4">
        <v>1584</v>
      </c>
      <c r="D85" s="5">
        <v>303</v>
      </c>
      <c r="E85" s="5">
        <v>272</v>
      </c>
      <c r="F85" s="6">
        <v>323</v>
      </c>
      <c r="G85" s="18">
        <f t="shared" si="0"/>
        <v>0.63819500402900886</v>
      </c>
      <c r="H85" s="18">
        <f t="shared" si="1"/>
        <v>0.12207896857373086</v>
      </c>
      <c r="I85" s="18">
        <f t="shared" si="2"/>
        <v>0.1095890410958904</v>
      </c>
      <c r="J85" s="32">
        <f t="shared" si="3"/>
        <v>0.13013698630136986</v>
      </c>
    </row>
    <row r="86" spans="2:10" x14ac:dyDescent="0.35">
      <c r="B86" s="33">
        <v>2011</v>
      </c>
      <c r="C86" s="4">
        <v>1580</v>
      </c>
      <c r="D86" s="5">
        <v>320</v>
      </c>
      <c r="E86" s="5">
        <v>275</v>
      </c>
      <c r="F86" s="6">
        <v>320</v>
      </c>
      <c r="G86" s="18">
        <f t="shared" si="0"/>
        <v>0.63326653306613223</v>
      </c>
      <c r="H86" s="18">
        <f t="shared" si="1"/>
        <v>0.12825651302605209</v>
      </c>
      <c r="I86" s="18">
        <f t="shared" si="2"/>
        <v>0.11022044088176353</v>
      </c>
      <c r="J86" s="32">
        <f t="shared" si="3"/>
        <v>0.12825651302605209</v>
      </c>
    </row>
    <row r="87" spans="2:10" x14ac:dyDescent="0.35">
      <c r="B87" s="33">
        <v>2012</v>
      </c>
      <c r="C87" s="4">
        <v>1545</v>
      </c>
      <c r="D87" s="5">
        <v>366</v>
      </c>
      <c r="E87" s="5">
        <v>277</v>
      </c>
      <c r="F87" s="6">
        <v>319</v>
      </c>
      <c r="G87" s="18">
        <f t="shared" si="0"/>
        <v>0.61627443159154371</v>
      </c>
      <c r="H87" s="18">
        <f t="shared" si="1"/>
        <v>0.14599122457120065</v>
      </c>
      <c r="I87" s="18">
        <f t="shared" si="2"/>
        <v>0.11049062624650978</v>
      </c>
      <c r="J87" s="32">
        <f t="shared" si="3"/>
        <v>0.1272437175907459</v>
      </c>
    </row>
    <row r="88" spans="2:10" x14ac:dyDescent="0.35">
      <c r="B88" s="33">
        <v>2013</v>
      </c>
      <c r="C88" s="4">
        <v>1537</v>
      </c>
      <c r="D88" s="5">
        <v>389</v>
      </c>
      <c r="E88" s="5">
        <v>277</v>
      </c>
      <c r="F88" s="6">
        <v>318</v>
      </c>
      <c r="G88" s="18">
        <f t="shared" si="0"/>
        <v>0.6096786989289964</v>
      </c>
      <c r="H88" s="18">
        <f t="shared" si="1"/>
        <v>0.15430384767949226</v>
      </c>
      <c r="I88" s="18">
        <f t="shared" si="2"/>
        <v>0.10987703292344307</v>
      </c>
      <c r="J88" s="32">
        <f t="shared" si="3"/>
        <v>0.12614042046806823</v>
      </c>
    </row>
    <row r="89" spans="2:10" x14ac:dyDescent="0.35">
      <c r="B89" s="33">
        <v>2014</v>
      </c>
      <c r="C89" s="4">
        <v>1545</v>
      </c>
      <c r="D89" s="5">
        <v>394</v>
      </c>
      <c r="E89" s="5">
        <v>277</v>
      </c>
      <c r="F89" s="6">
        <v>318</v>
      </c>
      <c r="G89" s="18">
        <f t="shared" si="0"/>
        <v>0.60970797158642465</v>
      </c>
      <c r="H89" s="18">
        <f t="shared" si="1"/>
        <v>0.15548539857932123</v>
      </c>
      <c r="I89" s="18">
        <f t="shared" si="2"/>
        <v>0.10931333859510656</v>
      </c>
      <c r="J89" s="32">
        <f t="shared" si="3"/>
        <v>0.1254932912391476</v>
      </c>
    </row>
    <row r="90" spans="2:10" x14ac:dyDescent="0.35">
      <c r="B90" s="33">
        <v>2015</v>
      </c>
      <c r="C90" s="4">
        <v>1552</v>
      </c>
      <c r="D90" s="5">
        <v>402</v>
      </c>
      <c r="E90" s="5">
        <v>278</v>
      </c>
      <c r="F90" s="6">
        <v>317</v>
      </c>
      <c r="G90" s="18">
        <f t="shared" si="0"/>
        <v>0.60886622204786189</v>
      </c>
      <c r="H90" s="18">
        <f t="shared" si="1"/>
        <v>0.15770890545311886</v>
      </c>
      <c r="I90" s="18">
        <f t="shared" si="2"/>
        <v>0.1090623774029031</v>
      </c>
      <c r="J90" s="32">
        <f t="shared" si="3"/>
        <v>0.12436249509611612</v>
      </c>
    </row>
    <row r="91" spans="2:10" x14ac:dyDescent="0.35">
      <c r="B91" s="33">
        <v>2016</v>
      </c>
      <c r="C91" s="4">
        <v>1558</v>
      </c>
      <c r="D91" s="5">
        <v>414</v>
      </c>
      <c r="E91" s="5">
        <v>278</v>
      </c>
      <c r="F91" s="6">
        <v>317</v>
      </c>
      <c r="G91" s="18">
        <f t="shared" si="0"/>
        <v>0.60693416439423453</v>
      </c>
      <c r="H91" s="18">
        <f t="shared" si="1"/>
        <v>0.1612777561355668</v>
      </c>
      <c r="I91" s="18">
        <f t="shared" si="2"/>
        <v>0.10829762368523568</v>
      </c>
      <c r="J91" s="32">
        <f t="shared" si="3"/>
        <v>0.123490455784963</v>
      </c>
    </row>
    <row r="92" spans="2:10" x14ac:dyDescent="0.35">
      <c r="B92" s="33">
        <v>2017</v>
      </c>
      <c r="C92" s="4">
        <v>1579</v>
      </c>
      <c r="D92" s="5">
        <v>413</v>
      </c>
      <c r="E92" s="5">
        <v>279</v>
      </c>
      <c r="F92" s="6">
        <v>315</v>
      </c>
      <c r="G92" s="18">
        <f t="shared" si="0"/>
        <v>0.61059551430781134</v>
      </c>
      <c r="H92" s="18">
        <f t="shared" si="1"/>
        <v>0.15970610982211911</v>
      </c>
      <c r="I92" s="18">
        <f t="shared" si="2"/>
        <v>0.10788863109048724</v>
      </c>
      <c r="J92" s="32">
        <f t="shared" si="3"/>
        <v>0.12180974477958237</v>
      </c>
    </row>
    <row r="93" spans="2:10" x14ac:dyDescent="0.35">
      <c r="B93" s="33">
        <v>2018</v>
      </c>
      <c r="C93" s="4">
        <v>1620</v>
      </c>
      <c r="D93" s="5">
        <v>390</v>
      </c>
      <c r="E93" s="17">
        <v>280.71499999999997</v>
      </c>
      <c r="F93" s="6">
        <v>314</v>
      </c>
      <c r="G93" s="18">
        <f t="shared" si="0"/>
        <v>0.62194904240963023</v>
      </c>
      <c r="H93" s="18">
        <f t="shared" si="1"/>
        <v>0.14972847317268875</v>
      </c>
      <c r="I93" s="18">
        <f t="shared" si="2"/>
        <v>0.10777186755556749</v>
      </c>
      <c r="J93" s="32">
        <f t="shared" si="3"/>
        <v>0.1205506168621135</v>
      </c>
    </row>
    <row r="94" spans="2:10" x14ac:dyDescent="0.35">
      <c r="B94" s="33">
        <v>2019</v>
      </c>
      <c r="C94" s="4">
        <v>1631</v>
      </c>
      <c r="D94" s="5">
        <v>395</v>
      </c>
      <c r="E94" s="5">
        <v>284</v>
      </c>
      <c r="F94" s="6">
        <v>316</v>
      </c>
      <c r="G94" s="18">
        <f t="shared" si="0"/>
        <v>0.6210967250571211</v>
      </c>
      <c r="H94" s="18">
        <f t="shared" si="1"/>
        <v>0.15041888804265041</v>
      </c>
      <c r="I94" s="18">
        <f t="shared" si="2"/>
        <v>0.10814927646610815</v>
      </c>
      <c r="J94" s="32">
        <f t="shared" si="3"/>
        <v>0.12033511043412033</v>
      </c>
    </row>
    <row r="95" spans="2:10" ht="16" thickBot="1" x14ac:dyDescent="0.4">
      <c r="B95" s="34">
        <v>2020</v>
      </c>
      <c r="C95" s="35">
        <v>1621</v>
      </c>
      <c r="D95" s="36">
        <v>416</v>
      </c>
      <c r="E95" s="36">
        <v>291</v>
      </c>
      <c r="F95" s="37">
        <v>317</v>
      </c>
      <c r="G95" s="38">
        <f t="shared" ref="G95" si="4">C95/(SUM(C95:F95))</f>
        <v>0.6128544423440454</v>
      </c>
      <c r="H95" s="38">
        <f t="shared" ref="H95" si="5">D95/(SUM(C95:F95))</f>
        <v>0.15727788279773156</v>
      </c>
      <c r="I95" s="38">
        <f t="shared" ref="I95" si="6">E95/(SUM(C95:F95))</f>
        <v>0.11001890359168243</v>
      </c>
      <c r="J95" s="39">
        <f t="shared" ref="J95" si="7">F95/(SUM(C95:F95))</f>
        <v>0.11984877126654064</v>
      </c>
    </row>
  </sheetData>
  <mergeCells count="3">
    <mergeCell ref="C28:F28"/>
    <mergeCell ref="G28:J28"/>
    <mergeCell ref="B27:J27"/>
  </mergeCells>
  <hyperlinks>
    <hyperlink ref="A1" location="Contents!A1" display="Back to Contents Page" xr:uid="{00000000-0004-0000-0100-000000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B1C93-0DE5-48A1-84CD-C5B0077D7044}">
  <dimension ref="A1:G61"/>
  <sheetViews>
    <sheetView topLeftCell="A47" workbookViewId="0">
      <selection activeCell="K35" sqref="K35"/>
    </sheetView>
  </sheetViews>
  <sheetFormatPr defaultColWidth="8.7265625" defaultRowHeight="15.5" x14ac:dyDescent="0.35"/>
  <cols>
    <col min="1" max="1" width="8.7265625" style="2"/>
    <col min="2" max="2" width="22.08984375" style="2" customWidth="1"/>
    <col min="3" max="3" width="14.36328125" style="2" customWidth="1"/>
    <col min="4" max="4" width="18" style="2" customWidth="1"/>
    <col min="5" max="5" width="15.81640625" style="2" customWidth="1"/>
    <col min="6" max="6" width="14" style="2" customWidth="1"/>
    <col min="7" max="7" width="21.7265625" style="2" customWidth="1"/>
    <col min="8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3</v>
      </c>
    </row>
    <row r="24" spans="2:7" x14ac:dyDescent="0.35">
      <c r="B24" s="10" t="s">
        <v>4</v>
      </c>
    </row>
    <row r="25" spans="2:7" ht="16" thickBot="1" x14ac:dyDescent="0.4"/>
    <row r="26" spans="2:7" ht="16" thickBot="1" x14ac:dyDescent="0.4">
      <c r="B26" s="82" t="s">
        <v>205</v>
      </c>
      <c r="C26" s="83"/>
      <c r="D26" s="83"/>
      <c r="E26" s="83"/>
      <c r="F26" s="83"/>
      <c r="G26" s="84"/>
    </row>
    <row r="27" spans="2:7" ht="15.5" customHeight="1" x14ac:dyDescent="0.35">
      <c r="B27" s="33"/>
      <c r="C27" s="80" t="s">
        <v>204</v>
      </c>
      <c r="D27" s="80"/>
      <c r="E27" s="80"/>
      <c r="F27" s="80"/>
      <c r="G27" s="81"/>
    </row>
    <row r="28" spans="2:7" ht="51" customHeight="1" x14ac:dyDescent="0.35">
      <c r="B28" s="33"/>
      <c r="C28" s="91" t="s">
        <v>201</v>
      </c>
      <c r="D28" s="91" t="s">
        <v>207</v>
      </c>
      <c r="E28" s="91" t="s">
        <v>202</v>
      </c>
      <c r="F28" s="91" t="s">
        <v>206</v>
      </c>
      <c r="G28" s="93" t="s">
        <v>203</v>
      </c>
    </row>
    <row r="29" spans="2:7" x14ac:dyDescent="0.35">
      <c r="B29" s="33" t="s">
        <v>99</v>
      </c>
      <c r="C29" s="17">
        <v>59.079800065889899</v>
      </c>
      <c r="D29" s="17">
        <v>14.299691698858997</v>
      </c>
      <c r="E29" s="17">
        <v>3.7691524995163803</v>
      </c>
      <c r="F29" s="17">
        <v>10.832253121444252</v>
      </c>
      <c r="G29" s="44">
        <v>12.01910261429048</v>
      </c>
    </row>
    <row r="30" spans="2:7" x14ac:dyDescent="0.35">
      <c r="B30" s="33" t="s">
        <v>169</v>
      </c>
      <c r="C30" s="17">
        <v>53.290081997719504</v>
      </c>
      <c r="D30" s="17">
        <v>19.262284047034633</v>
      </c>
      <c r="E30" s="17">
        <v>4.8113644205441526</v>
      </c>
      <c r="F30" s="17">
        <v>4.1438393631077117</v>
      </c>
      <c r="G30" s="44">
        <v>18.492430171593998</v>
      </c>
    </row>
    <row r="31" spans="2:7" x14ac:dyDescent="0.35">
      <c r="B31" s="33" t="s">
        <v>170</v>
      </c>
      <c r="C31" s="17">
        <v>71.02276130432908</v>
      </c>
      <c r="D31" s="17">
        <v>8.7558336837286905</v>
      </c>
      <c r="E31" s="17">
        <v>5.1973731323164545</v>
      </c>
      <c r="F31" s="17">
        <v>4.1534501859785253</v>
      </c>
      <c r="G31" s="44">
        <v>10.870581693647242</v>
      </c>
    </row>
    <row r="32" spans="2:7" x14ac:dyDescent="0.35">
      <c r="B32" s="33" t="s">
        <v>171</v>
      </c>
      <c r="C32" s="17">
        <v>64.255947914539448</v>
      </c>
      <c r="D32" s="17">
        <v>10.833151218716884</v>
      </c>
      <c r="E32" s="17">
        <v>4.9943128212815111</v>
      </c>
      <c r="F32" s="17">
        <v>6.4172537539788204</v>
      </c>
      <c r="G32" s="44">
        <v>13.49933429148334</v>
      </c>
    </row>
    <row r="33" spans="2:7" x14ac:dyDescent="0.35">
      <c r="B33" s="33" t="s">
        <v>172</v>
      </c>
      <c r="C33" s="17">
        <v>59.594527651078785</v>
      </c>
      <c r="D33" s="17">
        <v>11.843790047612902</v>
      </c>
      <c r="E33" s="17">
        <v>10.956590469455252</v>
      </c>
      <c r="F33" s="17">
        <v>17.605091831853073</v>
      </c>
      <c r="G33" s="44">
        <v>0</v>
      </c>
    </row>
    <row r="34" spans="2:7" x14ac:dyDescent="0.35">
      <c r="B34" s="33" t="s">
        <v>173</v>
      </c>
      <c r="C34" s="17">
        <v>59.997878459370391</v>
      </c>
      <c r="D34" s="17">
        <v>9.055736487827005</v>
      </c>
      <c r="E34" s="17">
        <v>2.2664500406173844</v>
      </c>
      <c r="F34" s="17">
        <v>8.6027619821283494</v>
      </c>
      <c r="G34" s="44">
        <v>20.077173030056862</v>
      </c>
    </row>
    <row r="35" spans="2:7" x14ac:dyDescent="0.35">
      <c r="B35" s="33" t="s">
        <v>174</v>
      </c>
      <c r="C35" s="17">
        <v>58.390555258772771</v>
      </c>
      <c r="D35" s="17">
        <v>16.867729601678697</v>
      </c>
      <c r="E35" s="17">
        <v>6.1361331981429093</v>
      </c>
      <c r="F35" s="17">
        <v>18.605581941405621</v>
      </c>
      <c r="G35" s="44">
        <v>0</v>
      </c>
    </row>
    <row r="36" spans="2:7" x14ac:dyDescent="0.35">
      <c r="B36" s="33" t="s">
        <v>175</v>
      </c>
      <c r="C36" s="17">
        <v>46.216226600782093</v>
      </c>
      <c r="D36" s="17">
        <v>21.325500855683487</v>
      </c>
      <c r="E36" s="17">
        <v>4.1518651871879646</v>
      </c>
      <c r="F36" s="17">
        <v>11.675656864451019</v>
      </c>
      <c r="G36" s="44">
        <v>16.630750491895437</v>
      </c>
    </row>
    <row r="37" spans="2:7" x14ac:dyDescent="0.35">
      <c r="B37" s="33" t="s">
        <v>176</v>
      </c>
      <c r="C37" s="17">
        <v>58.517645856388683</v>
      </c>
      <c r="D37" s="17">
        <v>12.021382679411326</v>
      </c>
      <c r="E37" s="17">
        <v>2.6282659013845113</v>
      </c>
      <c r="F37" s="17">
        <v>5.9514353310955661</v>
      </c>
      <c r="G37" s="44">
        <v>20.88127023171992</v>
      </c>
    </row>
    <row r="38" spans="2:7" x14ac:dyDescent="0.35">
      <c r="B38" s="33" t="s">
        <v>177</v>
      </c>
      <c r="C38" s="17">
        <v>80.752298648092761</v>
      </c>
      <c r="D38" s="17">
        <v>6.0657619023463889</v>
      </c>
      <c r="E38" s="17">
        <v>1.349312217870597</v>
      </c>
      <c r="F38" s="17">
        <v>4.2579529811006651</v>
      </c>
      <c r="G38" s="44">
        <v>7.5746742505896041</v>
      </c>
    </row>
    <row r="39" spans="2:7" x14ac:dyDescent="0.35">
      <c r="B39" s="33" t="s">
        <v>178</v>
      </c>
      <c r="C39" s="17">
        <v>63.501756141199103</v>
      </c>
      <c r="D39" s="17">
        <v>10.766297436494733</v>
      </c>
      <c r="E39" s="17">
        <v>2.7261469878026134</v>
      </c>
      <c r="F39" s="17">
        <v>4.9677006583699663</v>
      </c>
      <c r="G39" s="44">
        <v>18.038098776133573</v>
      </c>
    </row>
    <row r="40" spans="2:7" x14ac:dyDescent="0.35">
      <c r="B40" s="33" t="s">
        <v>179</v>
      </c>
      <c r="C40" s="17">
        <v>81.775602353706077</v>
      </c>
      <c r="D40" s="17">
        <v>5.6013291994805048</v>
      </c>
      <c r="E40" s="17">
        <v>1.1734105527509415</v>
      </c>
      <c r="F40" s="17">
        <v>3.8797632165645899</v>
      </c>
      <c r="G40" s="44">
        <v>7.5698946774978859</v>
      </c>
    </row>
    <row r="41" spans="2:7" x14ac:dyDescent="0.35">
      <c r="B41" s="33" t="s">
        <v>180</v>
      </c>
      <c r="C41" s="17">
        <v>56.554905874654757</v>
      </c>
      <c r="D41" s="17">
        <v>24.398130793000224</v>
      </c>
      <c r="E41" s="17">
        <v>3.9687906061395988</v>
      </c>
      <c r="F41" s="17">
        <v>7.1747379815776222</v>
      </c>
      <c r="G41" s="44">
        <v>7.9034347446278019</v>
      </c>
    </row>
    <row r="42" spans="2:7" x14ac:dyDescent="0.35">
      <c r="B42" s="33" t="s">
        <v>181</v>
      </c>
      <c r="C42" s="17">
        <v>66.031738146071845</v>
      </c>
      <c r="D42" s="17">
        <v>5.1235946718845993</v>
      </c>
      <c r="E42" s="17">
        <v>2.1912403700050649</v>
      </c>
      <c r="F42" s="17">
        <v>4.7890064777543788</v>
      </c>
      <c r="G42" s="44">
        <v>21.864420334284116</v>
      </c>
    </row>
    <row r="43" spans="2:7" x14ac:dyDescent="0.35">
      <c r="B43" s="33" t="s">
        <v>182</v>
      </c>
      <c r="C43" s="17">
        <v>59.628054952218129</v>
      </c>
      <c r="D43" s="17">
        <v>13.875591600937668</v>
      </c>
      <c r="E43" s="17">
        <v>4.2257794841626151</v>
      </c>
      <c r="F43" s="17">
        <v>5.2270545814837854</v>
      </c>
      <c r="G43" s="44">
        <v>17.043519381197804</v>
      </c>
    </row>
    <row r="44" spans="2:7" x14ac:dyDescent="0.35">
      <c r="B44" s="33" t="s">
        <v>183</v>
      </c>
      <c r="C44" s="17">
        <v>44.078443639116863</v>
      </c>
      <c r="D44" s="17">
        <v>19.710800368160498</v>
      </c>
      <c r="E44" s="17">
        <v>2.1135338814249955</v>
      </c>
      <c r="F44" s="17">
        <v>34.09722211129764</v>
      </c>
      <c r="G44" s="44">
        <v>0</v>
      </c>
    </row>
    <row r="45" spans="2:7" x14ac:dyDescent="0.35">
      <c r="B45" s="33" t="s">
        <v>184</v>
      </c>
      <c r="C45" s="17">
        <v>63.329497915226696</v>
      </c>
      <c r="D45" s="17">
        <v>12.404254793709207</v>
      </c>
      <c r="E45" s="17">
        <v>6.3598647429356854</v>
      </c>
      <c r="F45" s="17">
        <v>6.040189224970276</v>
      </c>
      <c r="G45" s="44">
        <v>11.866193323158132</v>
      </c>
    </row>
    <row r="46" spans="2:7" x14ac:dyDescent="0.35">
      <c r="B46" s="33" t="s">
        <v>185</v>
      </c>
      <c r="C46" s="17">
        <v>57.228869968420049</v>
      </c>
      <c r="D46" s="17">
        <v>13.169785786947941</v>
      </c>
      <c r="E46" s="17">
        <v>4.3069700623380625</v>
      </c>
      <c r="F46" s="17">
        <v>25.294374182293936</v>
      </c>
      <c r="G46" s="44">
        <v>0</v>
      </c>
    </row>
    <row r="47" spans="2:7" x14ac:dyDescent="0.35">
      <c r="B47" s="33" t="s">
        <v>186</v>
      </c>
      <c r="C47" s="17">
        <v>65.777808818126402</v>
      </c>
      <c r="D47" s="17">
        <v>7.5732017148778246</v>
      </c>
      <c r="E47" s="17">
        <v>1.7632395708595032</v>
      </c>
      <c r="F47" s="17">
        <v>7.9767345243041134</v>
      </c>
      <c r="G47" s="44">
        <v>16.909015371832158</v>
      </c>
    </row>
    <row r="48" spans="2:7" x14ac:dyDescent="0.35">
      <c r="B48" s="33" t="s">
        <v>187</v>
      </c>
      <c r="C48" s="17">
        <v>57.678894311741523</v>
      </c>
      <c r="D48" s="17">
        <v>17.990146518738783</v>
      </c>
      <c r="E48" s="17">
        <v>5.5901099747905638</v>
      </c>
      <c r="F48" s="17">
        <v>5.264258743491232</v>
      </c>
      <c r="G48" s="44">
        <v>13.476590451237906</v>
      </c>
    </row>
    <row r="49" spans="2:7" x14ac:dyDescent="0.35">
      <c r="B49" s="33" t="s">
        <v>188</v>
      </c>
      <c r="C49" s="17">
        <v>64.473330111260154</v>
      </c>
      <c r="D49" s="17">
        <v>6.9763981496094072</v>
      </c>
      <c r="E49" s="17">
        <v>13.373641304347824</v>
      </c>
      <c r="F49" s="17">
        <v>15.176630434782608</v>
      </c>
      <c r="G49" s="44">
        <v>0</v>
      </c>
    </row>
    <row r="50" spans="2:7" x14ac:dyDescent="0.35">
      <c r="B50" s="33" t="s">
        <v>189</v>
      </c>
      <c r="C50" s="17">
        <v>58.011126010165121</v>
      </c>
      <c r="D50" s="17">
        <v>10.312230788757713</v>
      </c>
      <c r="E50" s="17">
        <v>5.2873680975309902</v>
      </c>
      <c r="F50" s="17">
        <v>7.4450802757328729</v>
      </c>
      <c r="G50" s="44">
        <v>18.944194827813313</v>
      </c>
    </row>
    <row r="51" spans="2:7" x14ac:dyDescent="0.35">
      <c r="B51" s="33" t="s">
        <v>190</v>
      </c>
      <c r="C51" s="17">
        <v>59.875058214415667</v>
      </c>
      <c r="D51" s="17">
        <v>8.8684445959593337</v>
      </c>
      <c r="E51" s="17">
        <v>1.7498029212518185</v>
      </c>
      <c r="F51" s="17">
        <v>6.077075415467637</v>
      </c>
      <c r="G51" s="44">
        <v>23.429618852905552</v>
      </c>
    </row>
    <row r="52" spans="2:7" x14ac:dyDescent="0.35">
      <c r="B52" s="33" t="s">
        <v>191</v>
      </c>
      <c r="C52" s="17">
        <v>65.303229296406386</v>
      </c>
      <c r="D52" s="17">
        <v>9.9347815967433348</v>
      </c>
      <c r="E52" s="17">
        <v>9.3964486560687241</v>
      </c>
      <c r="F52" s="17">
        <v>6.9078510383917111</v>
      </c>
      <c r="G52" s="44">
        <v>8.4576894123898505</v>
      </c>
    </row>
    <row r="53" spans="2:7" x14ac:dyDescent="0.35">
      <c r="B53" s="33" t="s">
        <v>192</v>
      </c>
      <c r="C53" s="17">
        <v>65.776360910959156</v>
      </c>
      <c r="D53" s="17">
        <v>12.753438413717607</v>
      </c>
      <c r="E53" s="17">
        <v>5.2322453125428936</v>
      </c>
      <c r="F53" s="17">
        <v>5.7567189172866282</v>
      </c>
      <c r="G53" s="44">
        <v>10.481236445493728</v>
      </c>
    </row>
    <row r="54" spans="2:7" x14ac:dyDescent="0.35">
      <c r="B54" s="33" t="s">
        <v>193</v>
      </c>
      <c r="C54" s="17">
        <v>64.397219343584069</v>
      </c>
      <c r="D54" s="17">
        <v>10.381025434033402</v>
      </c>
      <c r="E54" s="17">
        <v>2.0237124396211028</v>
      </c>
      <c r="F54" s="17">
        <v>9.5089278076543611</v>
      </c>
      <c r="G54" s="44">
        <v>13.689114975107072</v>
      </c>
    </row>
    <row r="55" spans="2:7" x14ac:dyDescent="0.35">
      <c r="B55" s="33" t="s">
        <v>194</v>
      </c>
      <c r="C55" s="17">
        <v>54.668105616022608</v>
      </c>
      <c r="D55" s="17">
        <v>18.587342904849152</v>
      </c>
      <c r="E55" s="17">
        <v>6.2690442030470717</v>
      </c>
      <c r="F55" s="17">
        <v>20.475507276081164</v>
      </c>
      <c r="G55" s="44">
        <v>0</v>
      </c>
    </row>
    <row r="56" spans="2:7" x14ac:dyDescent="0.35">
      <c r="B56" s="33" t="s">
        <v>195</v>
      </c>
      <c r="C56" s="17">
        <v>64.739923771616731</v>
      </c>
      <c r="D56" s="17">
        <v>6.3874294952714061</v>
      </c>
      <c r="E56" s="17">
        <v>7.8759689922480627</v>
      </c>
      <c r="F56" s="17">
        <v>6.290143964562569</v>
      </c>
      <c r="G56" s="44">
        <v>14.706533776301219</v>
      </c>
    </row>
    <row r="57" spans="2:7" x14ac:dyDescent="0.35">
      <c r="B57" s="33" t="s">
        <v>196</v>
      </c>
      <c r="C57" s="17">
        <v>65.704977295134199</v>
      </c>
      <c r="D57" s="17">
        <v>11.958084762911412</v>
      </c>
      <c r="E57" s="17">
        <v>3.5054069129316088</v>
      </c>
      <c r="F57" s="17">
        <v>4.2481602101588791</v>
      </c>
      <c r="G57" s="44">
        <v>14.583370818863919</v>
      </c>
    </row>
    <row r="58" spans="2:7" x14ac:dyDescent="0.35">
      <c r="B58" s="33" t="s">
        <v>197</v>
      </c>
      <c r="C58" s="17">
        <v>63.692724481379543</v>
      </c>
      <c r="D58" s="17">
        <v>13.005419103309128</v>
      </c>
      <c r="E58" s="17">
        <v>2.1985214391325774</v>
      </c>
      <c r="F58" s="17">
        <v>4.6998521439132581</v>
      </c>
      <c r="G58" s="44">
        <v>16.403482832265482</v>
      </c>
    </row>
    <row r="59" spans="2:7" x14ac:dyDescent="0.35">
      <c r="B59" s="33" t="s">
        <v>198</v>
      </c>
      <c r="C59" s="17">
        <v>62.265612711262101</v>
      </c>
      <c r="D59" s="17">
        <v>14.842751415313169</v>
      </c>
      <c r="E59" s="17">
        <v>3.8331267076708277</v>
      </c>
      <c r="F59" s="17">
        <v>5.3080728445733678</v>
      </c>
      <c r="G59" s="44">
        <v>13.750436321180533</v>
      </c>
    </row>
    <row r="60" spans="2:7" x14ac:dyDescent="0.35">
      <c r="B60" s="33" t="s">
        <v>199</v>
      </c>
      <c r="C60" s="17">
        <v>52.480312775750157</v>
      </c>
      <c r="D60" s="17">
        <v>9.1596938478630232</v>
      </c>
      <c r="E60" s="17">
        <v>1.9190815256389029</v>
      </c>
      <c r="F60" s="17">
        <v>13.485676436496108</v>
      </c>
      <c r="G60" s="44">
        <v>22.95523541425181</v>
      </c>
    </row>
    <row r="61" spans="2:7" ht="16" thickBot="1" x14ac:dyDescent="0.4">
      <c r="B61" s="34" t="s">
        <v>200</v>
      </c>
      <c r="C61" s="54">
        <v>61.427738202737608</v>
      </c>
      <c r="D61" s="54">
        <v>10.795444703989608</v>
      </c>
      <c r="E61" s="54">
        <v>1.6056977575964919</v>
      </c>
      <c r="F61" s="54">
        <v>9.1549777625726989</v>
      </c>
      <c r="G61" s="47">
        <v>17.016141573103603</v>
      </c>
    </row>
  </sheetData>
  <mergeCells count="2">
    <mergeCell ref="C27:G27"/>
    <mergeCell ref="B26:G26"/>
  </mergeCells>
  <hyperlinks>
    <hyperlink ref="A1" location="Contents!A1" display="Back to Contents Page" xr:uid="{00000000-0004-0000-02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11C56-FE79-451D-A9B5-DE443517AFE5}">
  <dimension ref="A1:E75"/>
  <sheetViews>
    <sheetView topLeftCell="A19" workbookViewId="0">
      <selection activeCell="B26" sqref="B26"/>
    </sheetView>
  </sheetViews>
  <sheetFormatPr defaultColWidth="8.7265625" defaultRowHeight="15.5" x14ac:dyDescent="0.35"/>
  <cols>
    <col min="1" max="1" width="8.7265625" style="2"/>
    <col min="2" max="2" width="18.81640625" style="2" customWidth="1"/>
    <col min="3" max="3" width="29" style="2" bestFit="1" customWidth="1"/>
    <col min="4" max="4" width="30.453125" style="2" bestFit="1" customWidth="1"/>
    <col min="5" max="5" width="16.1796875" style="2" bestFit="1" customWidth="1"/>
    <col min="6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5</v>
      </c>
    </row>
    <row r="24" spans="2:5" x14ac:dyDescent="0.35">
      <c r="B24" s="10" t="s">
        <v>6</v>
      </c>
    </row>
    <row r="25" spans="2:5" x14ac:dyDescent="0.35">
      <c r="B25" s="10"/>
    </row>
    <row r="26" spans="2:5" ht="16" thickBot="1" x14ac:dyDescent="0.4"/>
    <row r="27" spans="2:5" ht="16" thickBot="1" x14ac:dyDescent="0.4">
      <c r="B27" s="82" t="s">
        <v>126</v>
      </c>
      <c r="C27" s="83"/>
      <c r="D27" s="84"/>
    </row>
    <row r="28" spans="2:5" x14ac:dyDescent="0.35">
      <c r="B28" s="43"/>
      <c r="C28" s="27" t="s">
        <v>125</v>
      </c>
      <c r="D28" s="49" t="s">
        <v>70</v>
      </c>
    </row>
    <row r="29" spans="2:5" x14ac:dyDescent="0.35">
      <c r="B29" s="50" t="s">
        <v>102</v>
      </c>
      <c r="C29" s="41">
        <v>353321</v>
      </c>
      <c r="D29" s="44">
        <v>46635</v>
      </c>
      <c r="E29" s="21"/>
    </row>
    <row r="30" spans="2:5" x14ac:dyDescent="0.35">
      <c r="B30" s="33" t="s">
        <v>103</v>
      </c>
      <c r="C30" s="41">
        <v>340063</v>
      </c>
      <c r="D30" s="44">
        <v>61180</v>
      </c>
      <c r="E30" s="21"/>
    </row>
    <row r="31" spans="2:5" x14ac:dyDescent="0.35">
      <c r="B31" s="33" t="s">
        <v>104</v>
      </c>
      <c r="C31" s="41">
        <v>372354</v>
      </c>
      <c r="D31" s="44">
        <v>55613</v>
      </c>
      <c r="E31" s="21"/>
    </row>
    <row r="32" spans="2:5" x14ac:dyDescent="0.35">
      <c r="B32" s="33" t="s">
        <v>105</v>
      </c>
      <c r="C32" s="41">
        <v>339334</v>
      </c>
      <c r="D32" s="44">
        <v>71356</v>
      </c>
      <c r="E32" s="21"/>
    </row>
    <row r="33" spans="2:5" x14ac:dyDescent="0.35">
      <c r="B33" s="33" t="s">
        <v>106</v>
      </c>
      <c r="C33" s="41">
        <v>313621</v>
      </c>
      <c r="D33" s="44">
        <v>52442</v>
      </c>
      <c r="E33" s="21"/>
    </row>
    <row r="34" spans="2:5" x14ac:dyDescent="0.35">
      <c r="B34" s="33" t="s">
        <v>107</v>
      </c>
      <c r="C34" s="41">
        <v>300642</v>
      </c>
      <c r="D34" s="44">
        <v>65879</v>
      </c>
      <c r="E34" s="21"/>
    </row>
    <row r="35" spans="2:5" x14ac:dyDescent="0.35">
      <c r="B35" s="33" t="s">
        <v>108</v>
      </c>
      <c r="C35" s="41">
        <v>281150</v>
      </c>
      <c r="D35" s="44">
        <v>66872</v>
      </c>
      <c r="E35" s="21"/>
    </row>
    <row r="36" spans="2:5" x14ac:dyDescent="0.35">
      <c r="B36" s="33" t="s">
        <v>109</v>
      </c>
      <c r="C36" s="41">
        <v>238048</v>
      </c>
      <c r="D36" s="44">
        <v>67023</v>
      </c>
      <c r="E36" s="21"/>
    </row>
    <row r="37" spans="2:5" x14ac:dyDescent="0.35">
      <c r="B37" s="33" t="s">
        <v>110</v>
      </c>
      <c r="C37" s="41">
        <v>205038</v>
      </c>
      <c r="D37" s="44">
        <v>85655</v>
      </c>
      <c r="E37" s="21"/>
    </row>
    <row r="38" spans="2:5" x14ac:dyDescent="0.35">
      <c r="B38" s="33" t="s">
        <v>111</v>
      </c>
      <c r="C38" s="41">
        <v>226964</v>
      </c>
      <c r="D38" s="44">
        <v>78158</v>
      </c>
      <c r="E38" s="21"/>
    </row>
    <row r="39" spans="2:5" x14ac:dyDescent="0.35">
      <c r="B39" s="33" t="s">
        <v>112</v>
      </c>
      <c r="C39" s="41">
        <v>196492</v>
      </c>
      <c r="D39" s="44">
        <v>99629</v>
      </c>
      <c r="E39" s="21"/>
    </row>
    <row r="40" spans="2:5" x14ac:dyDescent="0.35">
      <c r="B40" s="33" t="s">
        <v>113</v>
      </c>
      <c r="C40" s="41">
        <v>209837</v>
      </c>
      <c r="D40" s="44">
        <v>92383</v>
      </c>
      <c r="E40" s="21"/>
    </row>
    <row r="41" spans="2:5" x14ac:dyDescent="0.35">
      <c r="B41" s="33" t="s">
        <v>114</v>
      </c>
      <c r="C41" s="41">
        <v>202737</v>
      </c>
      <c r="D41" s="44">
        <v>124231</v>
      </c>
      <c r="E41" s="21"/>
    </row>
    <row r="42" spans="2:5" x14ac:dyDescent="0.35">
      <c r="B42" s="33" t="s">
        <v>115</v>
      </c>
      <c r="C42" s="41">
        <v>186687</v>
      </c>
      <c r="D42" s="44">
        <v>102893</v>
      </c>
      <c r="E42" s="21"/>
    </row>
    <row r="43" spans="2:5" x14ac:dyDescent="0.35">
      <c r="B43" s="33" t="s">
        <v>116</v>
      </c>
      <c r="C43" s="41">
        <v>182445</v>
      </c>
      <c r="D43" s="44">
        <v>109821</v>
      </c>
      <c r="E43" s="21"/>
    </row>
    <row r="44" spans="2:5" x14ac:dyDescent="0.35">
      <c r="B44" s="33" t="s">
        <v>117</v>
      </c>
      <c r="C44" s="41">
        <v>177315</v>
      </c>
      <c r="D44" s="44">
        <v>139814</v>
      </c>
      <c r="E44" s="21"/>
    </row>
    <row r="45" spans="2:5" x14ac:dyDescent="0.35">
      <c r="B45" s="33" t="s">
        <v>118</v>
      </c>
      <c r="C45" s="41">
        <v>203720</v>
      </c>
      <c r="D45" s="44">
        <v>120977</v>
      </c>
      <c r="E45" s="21"/>
    </row>
    <row r="46" spans="2:5" x14ac:dyDescent="0.35">
      <c r="B46" s="33" t="s">
        <v>119</v>
      </c>
      <c r="C46" s="41">
        <v>208455</v>
      </c>
      <c r="D46" s="44">
        <v>134966</v>
      </c>
      <c r="E46" s="21"/>
    </row>
    <row r="47" spans="2:5" x14ac:dyDescent="0.35">
      <c r="B47" s="33" t="s">
        <v>120</v>
      </c>
      <c r="C47" s="41">
        <v>218004</v>
      </c>
      <c r="D47" s="44">
        <v>152247</v>
      </c>
      <c r="E47" s="21"/>
    </row>
    <row r="48" spans="2:5" x14ac:dyDescent="0.35">
      <c r="B48" s="33" t="s">
        <v>121</v>
      </c>
      <c r="C48" s="41">
        <v>236737</v>
      </c>
      <c r="D48" s="44">
        <v>108560</v>
      </c>
      <c r="E48" s="21"/>
    </row>
    <row r="49" spans="2:5" x14ac:dyDescent="0.35">
      <c r="B49" s="33" t="s">
        <v>122</v>
      </c>
      <c r="C49" s="41">
        <v>202029</v>
      </c>
      <c r="D49" s="44">
        <v>117714</v>
      </c>
      <c r="E49" s="21"/>
    </row>
    <row r="50" spans="2:5" x14ac:dyDescent="0.35">
      <c r="B50" s="33" t="s">
        <v>123</v>
      </c>
      <c r="C50" s="41">
        <v>197548</v>
      </c>
      <c r="D50" s="44">
        <v>118722</v>
      </c>
      <c r="E50" s="21"/>
    </row>
    <row r="51" spans="2:5" ht="16" thickBot="1" x14ac:dyDescent="0.4">
      <c r="B51" s="34" t="s">
        <v>124</v>
      </c>
      <c r="C51" s="51">
        <v>224989</v>
      </c>
      <c r="D51" s="47">
        <v>119231</v>
      </c>
      <c r="E51" s="21"/>
    </row>
    <row r="52" spans="2:5" ht="16" thickBot="1" x14ac:dyDescent="0.4"/>
    <row r="53" spans="2:5" ht="16" thickBot="1" x14ac:dyDescent="0.4">
      <c r="B53" s="82" t="s">
        <v>127</v>
      </c>
      <c r="C53" s="83"/>
      <c r="D53" s="84"/>
    </row>
    <row r="54" spans="2:5" x14ac:dyDescent="0.35">
      <c r="B54" s="48"/>
      <c r="C54" s="27" t="s">
        <v>125</v>
      </c>
      <c r="D54" s="49" t="s">
        <v>70</v>
      </c>
    </row>
    <row r="55" spans="2:5" x14ac:dyDescent="0.35">
      <c r="B55" s="43" t="s">
        <v>76</v>
      </c>
      <c r="C55" s="42">
        <f>AVERAGE(C29:C31)</f>
        <v>355246</v>
      </c>
      <c r="D55" s="44">
        <f>AVERAGE(D29:D31)</f>
        <v>54476</v>
      </c>
    </row>
    <row r="56" spans="2:5" x14ac:dyDescent="0.35">
      <c r="B56" s="43" t="s">
        <v>77</v>
      </c>
      <c r="C56" s="42">
        <f t="shared" ref="C56:C75" si="0">AVERAGE(C30:C32)</f>
        <v>350583.66666666669</v>
      </c>
      <c r="D56" s="44">
        <f t="shared" ref="D56:D75" si="1">AVERAGE(D30:D32)</f>
        <v>62716.333333333336</v>
      </c>
    </row>
    <row r="57" spans="2:5" x14ac:dyDescent="0.35">
      <c r="B57" s="43" t="s">
        <v>78</v>
      </c>
      <c r="C57" s="42">
        <f t="shared" si="0"/>
        <v>341769.66666666669</v>
      </c>
      <c r="D57" s="44">
        <f t="shared" si="1"/>
        <v>59803.666666666664</v>
      </c>
    </row>
    <row r="58" spans="2:5" x14ac:dyDescent="0.35">
      <c r="B58" s="43" t="s">
        <v>79</v>
      </c>
      <c r="C58" s="42">
        <f t="shared" si="0"/>
        <v>317865.66666666669</v>
      </c>
      <c r="D58" s="44">
        <f t="shared" si="1"/>
        <v>63225.666666666664</v>
      </c>
    </row>
    <row r="59" spans="2:5" x14ac:dyDescent="0.35">
      <c r="B59" s="43" t="s">
        <v>80</v>
      </c>
      <c r="C59" s="42">
        <f t="shared" si="0"/>
        <v>298471</v>
      </c>
      <c r="D59" s="44">
        <f t="shared" si="1"/>
        <v>61731</v>
      </c>
    </row>
    <row r="60" spans="2:5" x14ac:dyDescent="0.35">
      <c r="B60" s="43" t="s">
        <v>81</v>
      </c>
      <c r="C60" s="42">
        <f t="shared" si="0"/>
        <v>273280</v>
      </c>
      <c r="D60" s="44">
        <f t="shared" si="1"/>
        <v>66591.333333333328</v>
      </c>
    </row>
    <row r="61" spans="2:5" x14ac:dyDescent="0.35">
      <c r="B61" s="43" t="s">
        <v>82</v>
      </c>
      <c r="C61" s="42">
        <f t="shared" si="0"/>
        <v>241412</v>
      </c>
      <c r="D61" s="44">
        <f t="shared" si="1"/>
        <v>73183.333333333328</v>
      </c>
    </row>
    <row r="62" spans="2:5" x14ac:dyDescent="0.35">
      <c r="B62" s="43" t="s">
        <v>83</v>
      </c>
      <c r="C62" s="42">
        <f t="shared" si="0"/>
        <v>223350</v>
      </c>
      <c r="D62" s="44">
        <f t="shared" si="1"/>
        <v>76945.333333333328</v>
      </c>
    </row>
    <row r="63" spans="2:5" x14ac:dyDescent="0.35">
      <c r="B63" s="43" t="s">
        <v>84</v>
      </c>
      <c r="C63" s="42">
        <f t="shared" si="0"/>
        <v>209498</v>
      </c>
      <c r="D63" s="44">
        <f t="shared" si="1"/>
        <v>87814</v>
      </c>
    </row>
    <row r="64" spans="2:5" x14ac:dyDescent="0.35">
      <c r="B64" s="43" t="s">
        <v>85</v>
      </c>
      <c r="C64" s="42">
        <f t="shared" si="0"/>
        <v>211097.66666666666</v>
      </c>
      <c r="D64" s="44">
        <f t="shared" si="1"/>
        <v>90056.666666666672</v>
      </c>
    </row>
    <row r="65" spans="2:4" x14ac:dyDescent="0.35">
      <c r="B65" s="43" t="s">
        <v>86</v>
      </c>
      <c r="C65" s="42">
        <f t="shared" si="0"/>
        <v>203022</v>
      </c>
      <c r="D65" s="44">
        <f t="shared" si="1"/>
        <v>105414.33333333333</v>
      </c>
    </row>
    <row r="66" spans="2:4" x14ac:dyDescent="0.35">
      <c r="B66" s="43" t="s">
        <v>87</v>
      </c>
      <c r="C66" s="42">
        <f t="shared" si="0"/>
        <v>199753.66666666666</v>
      </c>
      <c r="D66" s="44">
        <f t="shared" si="1"/>
        <v>106502.33333333333</v>
      </c>
    </row>
    <row r="67" spans="2:4" x14ac:dyDescent="0.35">
      <c r="B67" s="43" t="s">
        <v>88</v>
      </c>
      <c r="C67" s="42">
        <f t="shared" si="0"/>
        <v>190623</v>
      </c>
      <c r="D67" s="44">
        <f t="shared" si="1"/>
        <v>112315</v>
      </c>
    </row>
    <row r="68" spans="2:4" x14ac:dyDescent="0.35">
      <c r="B68" s="43" t="s">
        <v>89</v>
      </c>
      <c r="C68" s="42">
        <f t="shared" si="0"/>
        <v>182149</v>
      </c>
      <c r="D68" s="44">
        <f t="shared" si="1"/>
        <v>117509.33333333333</v>
      </c>
    </row>
    <row r="69" spans="2:4" x14ac:dyDescent="0.35">
      <c r="B69" s="43" t="s">
        <v>90</v>
      </c>
      <c r="C69" s="42">
        <f t="shared" si="0"/>
        <v>187826.66666666666</v>
      </c>
      <c r="D69" s="44">
        <f t="shared" si="1"/>
        <v>123537.33333333333</v>
      </c>
    </row>
    <row r="70" spans="2:4" x14ac:dyDescent="0.35">
      <c r="B70" s="43" t="s">
        <v>91</v>
      </c>
      <c r="C70" s="42">
        <f t="shared" si="0"/>
        <v>196496.66666666666</v>
      </c>
      <c r="D70" s="44">
        <f t="shared" si="1"/>
        <v>131919</v>
      </c>
    </row>
    <row r="71" spans="2:4" x14ac:dyDescent="0.35">
      <c r="B71" s="43" t="s">
        <v>92</v>
      </c>
      <c r="C71" s="42">
        <f t="shared" si="0"/>
        <v>210059.66666666666</v>
      </c>
      <c r="D71" s="44">
        <f t="shared" si="1"/>
        <v>136063.33333333334</v>
      </c>
    </row>
    <row r="72" spans="2:4" x14ac:dyDescent="0.35">
      <c r="B72" s="43" t="s">
        <v>93</v>
      </c>
      <c r="C72" s="42">
        <f t="shared" si="0"/>
        <v>221065.33333333334</v>
      </c>
      <c r="D72" s="44">
        <f t="shared" si="1"/>
        <v>131924.33333333334</v>
      </c>
    </row>
    <row r="73" spans="2:4" x14ac:dyDescent="0.35">
      <c r="B73" s="43" t="s">
        <v>94</v>
      </c>
      <c r="C73" s="42">
        <f t="shared" si="0"/>
        <v>218923.33333333334</v>
      </c>
      <c r="D73" s="44">
        <f t="shared" si="1"/>
        <v>126173.66666666667</v>
      </c>
    </row>
    <row r="74" spans="2:4" x14ac:dyDescent="0.35">
      <c r="B74" s="43" t="s">
        <v>95</v>
      </c>
      <c r="C74" s="42">
        <f t="shared" si="0"/>
        <v>212104.66666666666</v>
      </c>
      <c r="D74" s="44">
        <f t="shared" si="1"/>
        <v>114998.66666666667</v>
      </c>
    </row>
    <row r="75" spans="2:4" ht="16" thickBot="1" x14ac:dyDescent="0.4">
      <c r="B75" s="45" t="s">
        <v>96</v>
      </c>
      <c r="C75" s="46">
        <f t="shared" si="0"/>
        <v>208188.66666666666</v>
      </c>
      <c r="D75" s="47">
        <f t="shared" si="1"/>
        <v>118555.66666666667</v>
      </c>
    </row>
  </sheetData>
  <mergeCells count="2">
    <mergeCell ref="B27:D27"/>
    <mergeCell ref="B53:D53"/>
  </mergeCells>
  <hyperlinks>
    <hyperlink ref="A1" location="Contents!A1" display="Back to Contents Page" xr:uid="{00000000-0004-0000-0300-00000000000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B583E-06DB-4119-8A78-E71ABB24314E}">
  <dimension ref="A1:L52"/>
  <sheetViews>
    <sheetView topLeftCell="A19" workbookViewId="0">
      <selection activeCell="L32" sqref="L32"/>
    </sheetView>
  </sheetViews>
  <sheetFormatPr defaultColWidth="8.7265625" defaultRowHeight="15.5" x14ac:dyDescent="0.35"/>
  <cols>
    <col min="1" max="1" width="8.7265625" style="2"/>
    <col min="2" max="2" width="13.1796875" style="2" customWidth="1"/>
    <col min="3" max="3" width="16.81640625" style="2" bestFit="1" customWidth="1"/>
    <col min="4" max="4" width="25.1796875" style="2" bestFit="1" customWidth="1"/>
    <col min="5" max="5" width="22.26953125" style="2" bestFit="1" customWidth="1"/>
    <col min="6" max="6" width="30.453125" style="2" bestFit="1" customWidth="1"/>
    <col min="7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7</v>
      </c>
    </row>
    <row r="25" spans="2:12" x14ac:dyDescent="0.35">
      <c r="B25" s="12" t="s">
        <v>6</v>
      </c>
    </row>
    <row r="27" spans="2:12" ht="16" thickBot="1" x14ac:dyDescent="0.4"/>
    <row r="28" spans="2:12" ht="16" thickBot="1" x14ac:dyDescent="0.4">
      <c r="B28" s="82" t="s">
        <v>71</v>
      </c>
      <c r="C28" s="83"/>
      <c r="D28" s="83"/>
      <c r="E28" s="83"/>
      <c r="F28" s="84"/>
    </row>
    <row r="29" spans="2:12" ht="34.5" customHeight="1" x14ac:dyDescent="0.35">
      <c r="B29" s="56"/>
      <c r="C29" s="94" t="s">
        <v>163</v>
      </c>
      <c r="D29" s="95" t="s">
        <v>164</v>
      </c>
      <c r="E29" s="96" t="s">
        <v>165</v>
      </c>
      <c r="F29" s="97" t="s">
        <v>166</v>
      </c>
    </row>
    <row r="30" spans="2:12" x14ac:dyDescent="0.35">
      <c r="B30" s="50" t="s">
        <v>47</v>
      </c>
      <c r="C30" s="17">
        <v>17</v>
      </c>
      <c r="D30" s="42">
        <v>75.666666666666671</v>
      </c>
      <c r="E30" s="17">
        <v>53.666666666666664</v>
      </c>
      <c r="F30" s="53">
        <v>85.666666666666671</v>
      </c>
      <c r="I30" s="21"/>
      <c r="J30" s="21"/>
      <c r="K30" s="21"/>
      <c r="L30" s="21"/>
    </row>
    <row r="31" spans="2:12" x14ac:dyDescent="0.35">
      <c r="B31" s="33" t="s">
        <v>48</v>
      </c>
      <c r="C31" s="17">
        <v>15</v>
      </c>
      <c r="D31" s="42">
        <v>75</v>
      </c>
      <c r="E31" s="17">
        <v>54</v>
      </c>
      <c r="F31" s="53">
        <v>88.333333333333329</v>
      </c>
      <c r="I31" s="21"/>
      <c r="J31" s="21"/>
      <c r="K31" s="21"/>
      <c r="L31" s="21"/>
    </row>
    <row r="32" spans="2:12" x14ac:dyDescent="0.35">
      <c r="B32" s="33" t="s">
        <v>49</v>
      </c>
      <c r="C32" s="17">
        <v>12</v>
      </c>
      <c r="D32" s="42">
        <v>74.333333333333329</v>
      </c>
      <c r="E32" s="17">
        <v>54</v>
      </c>
      <c r="F32" s="53">
        <v>90.666666666666671</v>
      </c>
      <c r="I32" s="21"/>
      <c r="J32" s="21"/>
      <c r="K32" s="21"/>
      <c r="L32" s="21"/>
    </row>
    <row r="33" spans="2:12" x14ac:dyDescent="0.35">
      <c r="B33" s="33" t="s">
        <v>50</v>
      </c>
      <c r="C33" s="17">
        <v>11.333333333333334</v>
      </c>
      <c r="D33" s="42">
        <v>73.333333333333329</v>
      </c>
      <c r="E33" s="17">
        <v>55.666666666666664</v>
      </c>
      <c r="F33" s="53">
        <v>84</v>
      </c>
      <c r="I33" s="21"/>
      <c r="J33" s="21"/>
      <c r="K33" s="21"/>
      <c r="L33" s="21"/>
    </row>
    <row r="34" spans="2:12" x14ac:dyDescent="0.35">
      <c r="B34" s="33" t="s">
        <v>51</v>
      </c>
      <c r="C34" s="17">
        <v>12</v>
      </c>
      <c r="D34" s="42">
        <v>71.666666666666671</v>
      </c>
      <c r="E34" s="17">
        <v>57</v>
      </c>
      <c r="F34" s="53">
        <v>85</v>
      </c>
      <c r="I34" s="21"/>
      <c r="J34" s="21"/>
      <c r="K34" s="21"/>
      <c r="L34" s="21"/>
    </row>
    <row r="35" spans="2:12" x14ac:dyDescent="0.35">
      <c r="B35" s="33" t="s">
        <v>52</v>
      </c>
      <c r="C35" s="17">
        <v>13.666666666666666</v>
      </c>
      <c r="D35" s="42">
        <v>69</v>
      </c>
      <c r="E35" s="17">
        <v>59.333333333333336</v>
      </c>
      <c r="F35" s="53">
        <v>88.666666666666671</v>
      </c>
      <c r="I35" s="21"/>
      <c r="J35" s="21"/>
      <c r="K35" s="21"/>
      <c r="L35" s="21"/>
    </row>
    <row r="36" spans="2:12" x14ac:dyDescent="0.35">
      <c r="B36" s="33" t="s">
        <v>53</v>
      </c>
      <c r="C36" s="17">
        <v>12.666666666666666</v>
      </c>
      <c r="D36" s="42">
        <v>68.666666666666671</v>
      </c>
      <c r="E36" s="17">
        <v>60</v>
      </c>
      <c r="F36" s="53">
        <v>95.666666666666671</v>
      </c>
      <c r="I36" s="21"/>
      <c r="J36" s="21"/>
      <c r="K36" s="21"/>
      <c r="L36" s="21"/>
    </row>
    <row r="37" spans="2:12" x14ac:dyDescent="0.35">
      <c r="B37" s="33" t="s">
        <v>54</v>
      </c>
      <c r="C37" s="17">
        <v>9.6666666666666661</v>
      </c>
      <c r="D37" s="42">
        <v>68.333333333333329</v>
      </c>
      <c r="E37" s="17">
        <v>59</v>
      </c>
      <c r="F37" s="53">
        <v>98.666666666666671</v>
      </c>
      <c r="I37" s="21"/>
      <c r="J37" s="21"/>
      <c r="K37" s="21"/>
      <c r="L37" s="21"/>
    </row>
    <row r="38" spans="2:12" x14ac:dyDescent="0.35">
      <c r="B38" s="33" t="s">
        <v>55</v>
      </c>
      <c r="C38" s="17">
        <v>6.666666666666667</v>
      </c>
      <c r="D38" s="42">
        <v>69.333333333333329</v>
      </c>
      <c r="E38" s="17">
        <v>58.333333333333336</v>
      </c>
      <c r="F38" s="53">
        <v>100</v>
      </c>
      <c r="I38" s="21"/>
      <c r="J38" s="21"/>
      <c r="K38" s="21"/>
      <c r="L38" s="21"/>
    </row>
    <row r="39" spans="2:12" x14ac:dyDescent="0.35">
      <c r="B39" s="33" t="s">
        <v>56</v>
      </c>
      <c r="C39" s="17">
        <v>3.3333333333333335</v>
      </c>
      <c r="D39" s="42">
        <v>72</v>
      </c>
      <c r="E39" s="17">
        <v>56.333333333333336</v>
      </c>
      <c r="F39" s="53">
        <v>99.333333333333329</v>
      </c>
      <c r="I39" s="21"/>
      <c r="J39" s="21"/>
      <c r="K39" s="21"/>
      <c r="L39" s="21"/>
    </row>
    <row r="40" spans="2:12" x14ac:dyDescent="0.35">
      <c r="B40" s="33" t="s">
        <v>57</v>
      </c>
      <c r="C40" s="17">
        <v>2</v>
      </c>
      <c r="D40" s="42">
        <v>75</v>
      </c>
      <c r="E40" s="17">
        <v>57</v>
      </c>
      <c r="F40" s="53">
        <v>101.66666666666667</v>
      </c>
      <c r="I40" s="21"/>
      <c r="J40" s="21"/>
      <c r="K40" s="21"/>
      <c r="L40" s="21"/>
    </row>
    <row r="41" spans="2:12" x14ac:dyDescent="0.35">
      <c r="B41" s="33" t="s">
        <v>58</v>
      </c>
      <c r="C41" s="17">
        <v>4</v>
      </c>
      <c r="D41" s="42">
        <v>75.333333333333329</v>
      </c>
      <c r="E41" s="17">
        <v>59.333333333333336</v>
      </c>
      <c r="F41" s="53">
        <v>109.33333333333333</v>
      </c>
      <c r="I41" s="21"/>
      <c r="J41" s="21"/>
      <c r="K41" s="21"/>
      <c r="L41" s="21"/>
    </row>
    <row r="42" spans="2:12" x14ac:dyDescent="0.35">
      <c r="B42" s="33" t="s">
        <v>59</v>
      </c>
      <c r="C42" s="17">
        <v>8</v>
      </c>
      <c r="D42" s="42">
        <v>71.333333333333329</v>
      </c>
      <c r="E42" s="17">
        <v>63.333333333333336</v>
      </c>
      <c r="F42" s="53">
        <v>114.33333333333333</v>
      </c>
      <c r="I42" s="21"/>
      <c r="J42" s="21"/>
      <c r="K42" s="21"/>
      <c r="L42" s="21"/>
    </row>
    <row r="43" spans="2:12" x14ac:dyDescent="0.35">
      <c r="B43" s="33" t="s">
        <v>60</v>
      </c>
      <c r="C43" s="17">
        <v>11.333333333333334</v>
      </c>
      <c r="D43" s="42">
        <v>65.666666666666671</v>
      </c>
      <c r="E43" s="17">
        <v>66.333333333333329</v>
      </c>
      <c r="F43" s="53">
        <v>120.33333333333333</v>
      </c>
      <c r="I43" s="21"/>
      <c r="J43" s="21"/>
      <c r="K43" s="21"/>
      <c r="L43" s="21"/>
    </row>
    <row r="44" spans="2:12" x14ac:dyDescent="0.35">
      <c r="B44" s="33" t="s">
        <v>61</v>
      </c>
      <c r="C44" s="17">
        <v>11.333333333333334</v>
      </c>
      <c r="D44" s="42">
        <v>62.666666666666664</v>
      </c>
      <c r="E44" s="17">
        <v>67.333333333333329</v>
      </c>
      <c r="F44" s="53">
        <v>118</v>
      </c>
      <c r="I44" s="21"/>
      <c r="J44" s="21"/>
      <c r="K44" s="21"/>
      <c r="L44" s="21"/>
    </row>
    <row r="45" spans="2:12" x14ac:dyDescent="0.35">
      <c r="B45" s="33" t="s">
        <v>62</v>
      </c>
      <c r="C45" s="17">
        <v>11.333333333333334</v>
      </c>
      <c r="D45" s="42">
        <v>62.666666666666664</v>
      </c>
      <c r="E45" s="17">
        <v>68.333333333333329</v>
      </c>
      <c r="F45" s="53">
        <v>117.66666666666667</v>
      </c>
      <c r="I45" s="21"/>
      <c r="J45" s="21"/>
      <c r="K45" s="21"/>
      <c r="L45" s="21"/>
    </row>
    <row r="46" spans="2:12" x14ac:dyDescent="0.35">
      <c r="B46" s="33" t="s">
        <v>63</v>
      </c>
      <c r="C46" s="17">
        <v>10.666666666666666</v>
      </c>
      <c r="D46" s="42">
        <v>63.666666666666664</v>
      </c>
      <c r="E46" s="17">
        <v>70</v>
      </c>
      <c r="F46" s="53">
        <v>113</v>
      </c>
      <c r="I46" s="21"/>
      <c r="J46" s="21"/>
      <c r="K46" s="21"/>
      <c r="L46" s="21"/>
    </row>
    <row r="47" spans="2:12" x14ac:dyDescent="0.35">
      <c r="B47" s="33" t="s">
        <v>64</v>
      </c>
      <c r="C47" s="17">
        <v>10.333333333333334</v>
      </c>
      <c r="D47" s="42">
        <v>64</v>
      </c>
      <c r="E47" s="17">
        <v>71.666666666666671</v>
      </c>
      <c r="F47" s="53">
        <v>114.33333333333333</v>
      </c>
      <c r="I47" s="21"/>
      <c r="J47" s="21"/>
      <c r="K47" s="21"/>
      <c r="L47" s="21"/>
    </row>
    <row r="48" spans="2:12" x14ac:dyDescent="0.35">
      <c r="B48" s="33" t="s">
        <v>65</v>
      </c>
      <c r="C48" s="17">
        <v>10</v>
      </c>
      <c r="D48" s="42">
        <v>61</v>
      </c>
      <c r="E48" s="17">
        <v>73.333333333333329</v>
      </c>
      <c r="F48" s="53">
        <v>115.66666666666667</v>
      </c>
      <c r="I48" s="21"/>
      <c r="J48" s="21"/>
      <c r="K48" s="21"/>
      <c r="L48" s="21"/>
    </row>
    <row r="49" spans="2:12" x14ac:dyDescent="0.35">
      <c r="B49" s="33" t="s">
        <v>66</v>
      </c>
      <c r="C49" s="17">
        <v>11</v>
      </c>
      <c r="D49" s="42">
        <v>58.666666666666664</v>
      </c>
      <c r="E49" s="17">
        <v>74</v>
      </c>
      <c r="F49" s="53">
        <v>119.66666666666667</v>
      </c>
      <c r="I49" s="21"/>
      <c r="J49" s="21"/>
      <c r="K49" s="21"/>
      <c r="L49" s="21"/>
    </row>
    <row r="50" spans="2:12" x14ac:dyDescent="0.35">
      <c r="B50" s="33" t="s">
        <v>67</v>
      </c>
      <c r="C50" s="17">
        <v>12</v>
      </c>
      <c r="D50" s="42">
        <v>56.666666666666664</v>
      </c>
      <c r="E50" s="17">
        <v>75</v>
      </c>
      <c r="F50" s="53">
        <v>121</v>
      </c>
      <c r="I50" s="21"/>
      <c r="J50" s="21"/>
      <c r="K50" s="21"/>
      <c r="L50" s="21"/>
    </row>
    <row r="51" spans="2:12" ht="16" thickBot="1" x14ac:dyDescent="0.4">
      <c r="B51" s="34" t="s">
        <v>68</v>
      </c>
      <c r="C51" s="54">
        <v>12.666666666666666</v>
      </c>
      <c r="D51" s="46">
        <v>57</v>
      </c>
      <c r="E51" s="54">
        <v>76.666666666666671</v>
      </c>
      <c r="F51" s="55">
        <v>120.66666666666667</v>
      </c>
      <c r="I51" s="21"/>
      <c r="J51" s="21"/>
      <c r="K51" s="21"/>
      <c r="L51" s="21"/>
    </row>
    <row r="52" spans="2:12" x14ac:dyDescent="0.35">
      <c r="I52" s="21"/>
      <c r="J52" s="21"/>
      <c r="K52" s="21"/>
      <c r="L52" s="21"/>
    </row>
  </sheetData>
  <mergeCells count="1">
    <mergeCell ref="B28:F28"/>
  </mergeCells>
  <hyperlinks>
    <hyperlink ref="A1" location="Contents!A1" display="Back to Contents Page" xr:uid="{00000000-0004-0000-04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A4BE8-3360-4CE0-B71E-202D4CCAA1E2}">
  <dimension ref="A1:G85"/>
  <sheetViews>
    <sheetView topLeftCell="A4" zoomScale="80" zoomScaleNormal="80" workbookViewId="0">
      <selection activeCell="Q32" sqref="Q32"/>
    </sheetView>
  </sheetViews>
  <sheetFormatPr defaultColWidth="8.7265625" defaultRowHeight="15.5" x14ac:dyDescent="0.35"/>
  <cols>
    <col min="1" max="1" width="8.7265625" style="2"/>
    <col min="2" max="2" width="15" style="2" customWidth="1"/>
    <col min="3" max="16384" width="8.7265625" style="2"/>
  </cols>
  <sheetData>
    <row r="1" spans="1:2" x14ac:dyDescent="0.35">
      <c r="A1" s="3" t="s">
        <v>26</v>
      </c>
    </row>
    <row r="3" spans="1:2" x14ac:dyDescent="0.35">
      <c r="B3" s="1" t="s">
        <v>8</v>
      </c>
    </row>
    <row r="25" spans="2:7" x14ac:dyDescent="0.35">
      <c r="B25" s="10" t="s">
        <v>6</v>
      </c>
    </row>
    <row r="26" spans="2:7" x14ac:dyDescent="0.35">
      <c r="B26" s="10"/>
    </row>
    <row r="27" spans="2:7" ht="16" thickBot="1" x14ac:dyDescent="0.4"/>
    <row r="28" spans="2:7" ht="16" thickBot="1" x14ac:dyDescent="0.4">
      <c r="B28" s="82" t="s">
        <v>73</v>
      </c>
      <c r="C28" s="83"/>
      <c r="D28" s="83"/>
      <c r="E28" s="83"/>
      <c r="F28" s="83"/>
      <c r="G28" s="84"/>
    </row>
    <row r="29" spans="2:7" x14ac:dyDescent="0.35">
      <c r="B29" s="43"/>
      <c r="C29" s="85" t="s">
        <v>72</v>
      </c>
      <c r="D29" s="86"/>
      <c r="E29" s="86"/>
      <c r="F29" s="86"/>
      <c r="G29" s="87"/>
    </row>
    <row r="30" spans="2:7" x14ac:dyDescent="0.35">
      <c r="B30" s="43"/>
      <c r="C30" s="40">
        <v>1</v>
      </c>
      <c r="D30" s="40">
        <v>2</v>
      </c>
      <c r="E30" s="40">
        <v>3</v>
      </c>
      <c r="F30" s="40">
        <v>4</v>
      </c>
      <c r="G30" s="52">
        <v>5</v>
      </c>
    </row>
    <row r="31" spans="2:7" x14ac:dyDescent="0.35">
      <c r="B31" s="50" t="s">
        <v>45</v>
      </c>
      <c r="C31" s="59">
        <v>0.25499535103638965</v>
      </c>
      <c r="D31" s="59">
        <v>0.18722492953141531</v>
      </c>
      <c r="E31" s="59">
        <v>0.1582403133312861</v>
      </c>
      <c r="F31" s="59">
        <v>0.14306482672691345</v>
      </c>
      <c r="G31" s="32">
        <v>0.12332355231046677</v>
      </c>
    </row>
    <row r="32" spans="2:7" x14ac:dyDescent="0.35">
      <c r="B32" s="33" t="s">
        <v>46</v>
      </c>
      <c r="C32" s="59">
        <v>0.25393888851006824</v>
      </c>
      <c r="D32" s="59">
        <v>0.18504175543785095</v>
      </c>
      <c r="E32" s="59">
        <v>0.15711710850397745</v>
      </c>
      <c r="F32" s="59">
        <v>0.13842251400152841</v>
      </c>
      <c r="G32" s="32">
        <v>0.11771621803442638</v>
      </c>
    </row>
    <row r="33" spans="2:7" x14ac:dyDescent="0.35">
      <c r="B33" s="33" t="s">
        <v>47</v>
      </c>
      <c r="C33" s="59">
        <v>0.25297402342160541</v>
      </c>
      <c r="D33" s="59">
        <v>0.18110861877600351</v>
      </c>
      <c r="E33" s="59">
        <v>0.15197387337684631</v>
      </c>
      <c r="F33" s="59">
        <v>0.13249507546424866</v>
      </c>
      <c r="G33" s="32">
        <v>0.10647252947092056</v>
      </c>
    </row>
    <row r="34" spans="2:7" x14ac:dyDescent="0.35">
      <c r="B34" s="33" t="s">
        <v>48</v>
      </c>
      <c r="C34" s="59">
        <v>0.25088022152582806</v>
      </c>
      <c r="D34" s="59">
        <v>0.17725739876429239</v>
      </c>
      <c r="E34" s="59">
        <v>0.14519404371579489</v>
      </c>
      <c r="F34" s="59">
        <v>0.12482363482316335</v>
      </c>
      <c r="G34" s="32">
        <v>0.10122731576363246</v>
      </c>
    </row>
    <row r="35" spans="2:7" x14ac:dyDescent="0.35">
      <c r="B35" s="33" t="s">
        <v>49</v>
      </c>
      <c r="C35" s="59">
        <v>0.2464821437994639</v>
      </c>
      <c r="D35" s="59">
        <v>0.17265516519546509</v>
      </c>
      <c r="E35" s="59">
        <v>0.13819442192713419</v>
      </c>
      <c r="F35" s="59">
        <v>0.11707169562578201</v>
      </c>
      <c r="G35" s="32">
        <v>9.5297982295354203E-2</v>
      </c>
    </row>
    <row r="36" spans="2:7" x14ac:dyDescent="0.35">
      <c r="B36" s="33" t="s">
        <v>50</v>
      </c>
      <c r="C36" s="59">
        <v>0.24572626749674478</v>
      </c>
      <c r="D36" s="59">
        <v>0.16528921822706857</v>
      </c>
      <c r="E36" s="59">
        <v>0.13264921804269156</v>
      </c>
      <c r="F36" s="59">
        <v>0.11000970005989075</v>
      </c>
      <c r="G36" s="32">
        <v>9.2794728775819138E-2</v>
      </c>
    </row>
    <row r="37" spans="2:7" x14ac:dyDescent="0.35">
      <c r="B37" s="33" t="s">
        <v>51</v>
      </c>
      <c r="C37" s="59">
        <v>0.24204979836940765</v>
      </c>
      <c r="D37" s="59">
        <v>0.15507923066616058</v>
      </c>
      <c r="E37" s="59">
        <v>0.12432630360126495</v>
      </c>
      <c r="F37" s="59">
        <v>0.10663400838772456</v>
      </c>
      <c r="G37" s="32">
        <v>8.6671017110347748E-2</v>
      </c>
    </row>
    <row r="38" spans="2:7" x14ac:dyDescent="0.35">
      <c r="B38" s="33" t="s">
        <v>52</v>
      </c>
      <c r="C38" s="59">
        <v>0.23906897008419037</v>
      </c>
      <c r="D38" s="59">
        <v>0.14641460279623666</v>
      </c>
      <c r="E38" s="59">
        <v>0.11762641867001851</v>
      </c>
      <c r="F38" s="59">
        <v>0.10163722187280655</v>
      </c>
      <c r="G38" s="32">
        <v>8.098215113083522E-2</v>
      </c>
    </row>
    <row r="39" spans="2:7" x14ac:dyDescent="0.35">
      <c r="B39" s="33" t="s">
        <v>53</v>
      </c>
      <c r="C39" s="59">
        <v>0.23772009213765463</v>
      </c>
      <c r="D39" s="59">
        <v>0.14177372554937998</v>
      </c>
      <c r="E39" s="59">
        <v>0.11049947639306386</v>
      </c>
      <c r="F39" s="59">
        <v>9.9220387637615204E-2</v>
      </c>
      <c r="G39" s="32">
        <v>7.3302249113718673E-2</v>
      </c>
    </row>
    <row r="40" spans="2:7" x14ac:dyDescent="0.35">
      <c r="B40" s="33" t="s">
        <v>54</v>
      </c>
      <c r="C40" s="59">
        <v>0.23793543378512064</v>
      </c>
      <c r="D40" s="59">
        <v>0.1367163360118866</v>
      </c>
      <c r="E40" s="59">
        <v>0.1064916451772054</v>
      </c>
      <c r="F40" s="59">
        <v>9.2840788265069321E-2</v>
      </c>
      <c r="G40" s="32">
        <v>6.7483795185883835E-2</v>
      </c>
    </row>
    <row r="41" spans="2:7" x14ac:dyDescent="0.35">
      <c r="B41" s="33" t="s">
        <v>55</v>
      </c>
      <c r="C41" s="59">
        <v>0.23801101744174957</v>
      </c>
      <c r="D41" s="59">
        <v>0.13580241799354553</v>
      </c>
      <c r="E41" s="59">
        <v>0.10460304965575536</v>
      </c>
      <c r="F41" s="59">
        <v>8.9270067711671189E-2</v>
      </c>
      <c r="G41" s="32">
        <v>6.1905118326346077E-2</v>
      </c>
    </row>
    <row r="42" spans="2:7" x14ac:dyDescent="0.35">
      <c r="B42" s="33" t="s">
        <v>56</v>
      </c>
      <c r="C42" s="59">
        <v>0.23979167143503824</v>
      </c>
      <c r="D42" s="59">
        <v>0.1308211162686348</v>
      </c>
      <c r="E42" s="59">
        <v>9.9277886251608535E-2</v>
      </c>
      <c r="F42" s="59">
        <v>8.4239910046259567E-2</v>
      </c>
      <c r="G42" s="32">
        <v>5.9066370129585266E-2</v>
      </c>
    </row>
    <row r="43" spans="2:7" x14ac:dyDescent="0.35">
      <c r="B43" s="33" t="s">
        <v>57</v>
      </c>
      <c r="C43" s="59">
        <v>0.2444102019071579</v>
      </c>
      <c r="D43" s="59">
        <v>0.13235412786404291</v>
      </c>
      <c r="E43" s="59">
        <v>9.7726690272490188E-2</v>
      </c>
      <c r="F43" s="59">
        <v>8.2706501086552933E-2</v>
      </c>
      <c r="G43" s="32">
        <v>5.671855310599009E-2</v>
      </c>
    </row>
    <row r="44" spans="2:7" x14ac:dyDescent="0.35">
      <c r="B44" s="33" t="s">
        <v>58</v>
      </c>
      <c r="C44" s="59">
        <v>0.25223307808240253</v>
      </c>
      <c r="D44" s="59">
        <v>0.13203921665747961</v>
      </c>
      <c r="E44" s="59">
        <v>9.5045884450276688E-2</v>
      </c>
      <c r="F44" s="59">
        <v>8.1664832929770156E-2</v>
      </c>
      <c r="G44" s="32">
        <v>5.8253352840741478E-2</v>
      </c>
    </row>
    <row r="45" spans="2:7" x14ac:dyDescent="0.35">
      <c r="B45" s="33" t="s">
        <v>59</v>
      </c>
      <c r="C45" s="59">
        <v>0.25395382444063824</v>
      </c>
      <c r="D45" s="59">
        <v>0.13794844349225363</v>
      </c>
      <c r="E45" s="59">
        <v>9.9448718130588531E-2</v>
      </c>
      <c r="F45" s="59">
        <v>8.3414015670617417E-2</v>
      </c>
      <c r="G45" s="32">
        <v>6.1003086467583977E-2</v>
      </c>
    </row>
    <row r="46" spans="2:7" x14ac:dyDescent="0.35">
      <c r="B46" s="33" t="s">
        <v>60</v>
      </c>
      <c r="C46" s="59">
        <v>0.25537373622258502</v>
      </c>
      <c r="D46" s="59">
        <v>0.14021601776281992</v>
      </c>
      <c r="E46" s="59">
        <v>0.10113027940193813</v>
      </c>
      <c r="F46" s="59">
        <v>8.4539030989011124E-2</v>
      </c>
      <c r="G46" s="32">
        <v>6.3379478951295212E-2</v>
      </c>
    </row>
    <row r="47" spans="2:7" x14ac:dyDescent="0.35">
      <c r="B47" s="33" t="s">
        <v>61</v>
      </c>
      <c r="C47" s="59">
        <v>0.26991512378056842</v>
      </c>
      <c r="D47" s="59">
        <v>0.14501263201236725</v>
      </c>
      <c r="E47" s="59">
        <v>0.10348269095023473</v>
      </c>
      <c r="F47" s="59">
        <v>8.2784980535507202E-2</v>
      </c>
      <c r="G47" s="32">
        <v>6.0562156140804291E-2</v>
      </c>
    </row>
    <row r="48" spans="2:7" x14ac:dyDescent="0.35">
      <c r="B48" s="33" t="s">
        <v>62</v>
      </c>
      <c r="C48" s="59">
        <v>0.27899103363354999</v>
      </c>
      <c r="D48" s="59">
        <v>0.14569681386152902</v>
      </c>
      <c r="E48" s="59">
        <v>0.10380266606807709</v>
      </c>
      <c r="F48" s="59">
        <v>8.3130322396755219E-2</v>
      </c>
      <c r="G48" s="32">
        <v>6.0737321774164833E-2</v>
      </c>
    </row>
    <row r="49" spans="2:7" x14ac:dyDescent="0.35">
      <c r="B49" s="33" t="s">
        <v>63</v>
      </c>
      <c r="C49" s="59">
        <v>0.2830274800459544</v>
      </c>
      <c r="D49" s="59">
        <v>0.14480673770109811</v>
      </c>
      <c r="E49" s="59">
        <v>0.1036233976483345</v>
      </c>
      <c r="F49" s="59">
        <v>8.1824784477551774E-2</v>
      </c>
      <c r="G49" s="32">
        <v>5.7506904006004333E-2</v>
      </c>
    </row>
    <row r="50" spans="2:7" x14ac:dyDescent="0.35">
      <c r="B50" s="33" t="s">
        <v>64</v>
      </c>
      <c r="C50" s="59">
        <v>0.27568967143694562</v>
      </c>
      <c r="D50" s="59">
        <v>0.14509168267250061</v>
      </c>
      <c r="E50" s="59">
        <v>0.10207181920607884</v>
      </c>
      <c r="F50" s="59">
        <v>8.0737926065921783E-2</v>
      </c>
      <c r="G50" s="32">
        <v>5.7225245982408524E-2</v>
      </c>
    </row>
    <row r="51" spans="2:7" x14ac:dyDescent="0.35">
      <c r="B51" s="33" t="s">
        <v>65</v>
      </c>
      <c r="C51" s="59">
        <v>0.26871965328852337</v>
      </c>
      <c r="D51" s="59">
        <v>0.1422839512427648</v>
      </c>
      <c r="E51" s="59">
        <v>9.7064902385075882E-2</v>
      </c>
      <c r="F51" s="59">
        <v>7.5487176577250167E-2</v>
      </c>
      <c r="G51" s="32">
        <v>5.3262426207462944E-2</v>
      </c>
    </row>
    <row r="52" spans="2:7" x14ac:dyDescent="0.35">
      <c r="B52" s="33" t="s">
        <v>66</v>
      </c>
      <c r="C52" s="59">
        <v>0.26634317636489868</v>
      </c>
      <c r="D52" s="59">
        <v>0.13673601796229681</v>
      </c>
      <c r="E52" s="59">
        <v>9.4636435310045883E-2</v>
      </c>
      <c r="F52" s="59">
        <v>7.3735028505325317E-2</v>
      </c>
      <c r="G52" s="32">
        <v>5.0044730305671692E-2</v>
      </c>
    </row>
    <row r="53" spans="2:7" ht="16" thickBot="1" x14ac:dyDescent="0.4">
      <c r="B53" s="34" t="s">
        <v>67</v>
      </c>
      <c r="C53" s="60">
        <v>0.26005867123603821</v>
      </c>
      <c r="D53" s="60">
        <v>0.13075654953718185</v>
      </c>
      <c r="E53" s="60">
        <v>9.1321244835853577E-2</v>
      </c>
      <c r="F53" s="60">
        <v>7.433115442593892E-2</v>
      </c>
      <c r="G53" s="39">
        <v>4.8251843700806298E-2</v>
      </c>
    </row>
    <row r="55" spans="2:7" ht="16" thickBot="1" x14ac:dyDescent="0.4"/>
    <row r="56" spans="2:7" ht="16" thickBot="1" x14ac:dyDescent="0.4">
      <c r="B56" s="82" t="s">
        <v>73</v>
      </c>
      <c r="C56" s="83"/>
      <c r="D56" s="83"/>
      <c r="E56" s="83"/>
      <c r="F56" s="83"/>
      <c r="G56" s="84"/>
    </row>
    <row r="57" spans="2:7" x14ac:dyDescent="0.35">
      <c r="B57" s="43"/>
      <c r="C57" s="85" t="s">
        <v>72</v>
      </c>
      <c r="D57" s="86"/>
      <c r="E57" s="86"/>
      <c r="F57" s="86"/>
      <c r="G57" s="87"/>
    </row>
    <row r="58" spans="2:7" x14ac:dyDescent="0.35">
      <c r="B58" s="43"/>
      <c r="C58" s="40">
        <v>1</v>
      </c>
      <c r="D58" s="40">
        <v>2</v>
      </c>
      <c r="E58" s="40">
        <v>3</v>
      </c>
      <c r="F58" s="40">
        <v>4</v>
      </c>
      <c r="G58" s="52">
        <v>5</v>
      </c>
    </row>
    <row r="59" spans="2:7" x14ac:dyDescent="0.35">
      <c r="B59" s="2" t="s">
        <v>137</v>
      </c>
      <c r="C59" s="2" t="e">
        <f>SUMIFS(#REF!,#REF!,C$58,#REF!,$B59)</f>
        <v>#REF!</v>
      </c>
      <c r="D59" s="2" t="e">
        <f>SUMIFS(#REF!,#REF!,D$58,#REF!,$B59)</f>
        <v>#REF!</v>
      </c>
      <c r="E59" s="2" t="e">
        <f>SUMIFS(#REF!,#REF!,E$58,#REF!,$B59)</f>
        <v>#REF!</v>
      </c>
      <c r="F59" s="2" t="e">
        <f>SUMIFS(#REF!,#REF!,F$58,#REF!,$B59)</f>
        <v>#REF!</v>
      </c>
      <c r="G59" s="2" t="e">
        <f>SUMIFS(#REF!,#REF!,G$58,#REF!,$B59)</f>
        <v>#REF!</v>
      </c>
    </row>
    <row r="60" spans="2:7" x14ac:dyDescent="0.35">
      <c r="B60" s="2" t="s">
        <v>138</v>
      </c>
      <c r="C60" s="2" t="e">
        <f>SUMIFS(#REF!,#REF!,C$58,#REF!,$B60)</f>
        <v>#REF!</v>
      </c>
      <c r="D60" s="2" t="e">
        <f>SUMIFS(#REF!,#REF!,D$58,#REF!,$B60)</f>
        <v>#REF!</v>
      </c>
      <c r="E60" s="2" t="e">
        <f>SUMIFS(#REF!,#REF!,E$58,#REF!,$B60)</f>
        <v>#REF!</v>
      </c>
      <c r="F60" s="2" t="e">
        <f>SUMIFS(#REF!,#REF!,F$58,#REF!,$B60)</f>
        <v>#REF!</v>
      </c>
      <c r="G60" s="2" t="e">
        <f>SUMIFS(#REF!,#REF!,G$58,#REF!,$B60)</f>
        <v>#REF!</v>
      </c>
    </row>
    <row r="61" spans="2:7" x14ac:dyDescent="0.35">
      <c r="B61" s="2" t="s">
        <v>139</v>
      </c>
      <c r="C61" s="2" t="e">
        <f>SUMIFS(#REF!,#REF!,C$58,#REF!,$B61)</f>
        <v>#REF!</v>
      </c>
      <c r="D61" s="2" t="e">
        <f>SUMIFS(#REF!,#REF!,D$58,#REF!,$B61)</f>
        <v>#REF!</v>
      </c>
      <c r="E61" s="2" t="e">
        <f>SUMIFS(#REF!,#REF!,E$58,#REF!,$B61)</f>
        <v>#REF!</v>
      </c>
      <c r="F61" s="2" t="e">
        <f>SUMIFS(#REF!,#REF!,F$58,#REF!,$B61)</f>
        <v>#REF!</v>
      </c>
      <c r="G61" s="2" t="e">
        <f>SUMIFS(#REF!,#REF!,G$58,#REF!,$B61)</f>
        <v>#REF!</v>
      </c>
    </row>
    <row r="62" spans="2:7" x14ac:dyDescent="0.35">
      <c r="B62" s="2" t="s">
        <v>102</v>
      </c>
      <c r="C62" s="2" t="e">
        <f>SUMIFS(#REF!,#REF!,C$58,#REF!,$B62)</f>
        <v>#REF!</v>
      </c>
      <c r="D62" s="2" t="e">
        <f>SUMIFS(#REF!,#REF!,D$58,#REF!,$B62)</f>
        <v>#REF!</v>
      </c>
      <c r="E62" s="2" t="e">
        <f>SUMIFS(#REF!,#REF!,E$58,#REF!,$B62)</f>
        <v>#REF!</v>
      </c>
      <c r="F62" s="2" t="e">
        <f>SUMIFS(#REF!,#REF!,F$58,#REF!,$B62)</f>
        <v>#REF!</v>
      </c>
      <c r="G62" s="2" t="e">
        <f>SUMIFS(#REF!,#REF!,G$58,#REF!,$B62)</f>
        <v>#REF!</v>
      </c>
    </row>
    <row r="63" spans="2:7" x14ac:dyDescent="0.35">
      <c r="B63" s="2" t="s">
        <v>103</v>
      </c>
      <c r="C63" s="2" t="e">
        <f>SUMIFS(#REF!,#REF!,C$58,#REF!,$B63)</f>
        <v>#REF!</v>
      </c>
      <c r="D63" s="2" t="e">
        <f>SUMIFS(#REF!,#REF!,D$58,#REF!,$B63)</f>
        <v>#REF!</v>
      </c>
      <c r="E63" s="2" t="e">
        <f>SUMIFS(#REF!,#REF!,E$58,#REF!,$B63)</f>
        <v>#REF!</v>
      </c>
      <c r="F63" s="2" t="e">
        <f>SUMIFS(#REF!,#REF!,F$58,#REF!,$B63)</f>
        <v>#REF!</v>
      </c>
      <c r="G63" s="2" t="e">
        <f>SUMIFS(#REF!,#REF!,G$58,#REF!,$B63)</f>
        <v>#REF!</v>
      </c>
    </row>
    <row r="64" spans="2:7" x14ac:dyDescent="0.35">
      <c r="B64" s="2" t="s">
        <v>104</v>
      </c>
      <c r="C64" s="2" t="e">
        <f>SUMIFS(#REF!,#REF!,C$58,#REF!,$B64)</f>
        <v>#REF!</v>
      </c>
      <c r="D64" s="2" t="e">
        <f>SUMIFS(#REF!,#REF!,D$58,#REF!,$B64)</f>
        <v>#REF!</v>
      </c>
      <c r="E64" s="2" t="e">
        <f>SUMIFS(#REF!,#REF!,E$58,#REF!,$B64)</f>
        <v>#REF!</v>
      </c>
      <c r="F64" s="2" t="e">
        <f>SUMIFS(#REF!,#REF!,F$58,#REF!,$B64)</f>
        <v>#REF!</v>
      </c>
      <c r="G64" s="2" t="e">
        <f>SUMIFS(#REF!,#REF!,G$58,#REF!,$B64)</f>
        <v>#REF!</v>
      </c>
    </row>
    <row r="65" spans="2:7" x14ac:dyDescent="0.35">
      <c r="B65" s="2" t="s">
        <v>105</v>
      </c>
      <c r="C65" s="2" t="e">
        <f>SUMIFS(#REF!,#REF!,C$58,#REF!,$B65)</f>
        <v>#REF!</v>
      </c>
      <c r="D65" s="2" t="e">
        <f>SUMIFS(#REF!,#REF!,D$58,#REF!,$B65)</f>
        <v>#REF!</v>
      </c>
      <c r="E65" s="2" t="e">
        <f>SUMIFS(#REF!,#REF!,E$58,#REF!,$B65)</f>
        <v>#REF!</v>
      </c>
      <c r="F65" s="2" t="e">
        <f>SUMIFS(#REF!,#REF!,F$58,#REF!,$B65)</f>
        <v>#REF!</v>
      </c>
      <c r="G65" s="2" t="e">
        <f>SUMIFS(#REF!,#REF!,G$58,#REF!,$B65)</f>
        <v>#REF!</v>
      </c>
    </row>
    <row r="66" spans="2:7" x14ac:dyDescent="0.35">
      <c r="B66" s="2" t="s">
        <v>106</v>
      </c>
      <c r="C66" s="2" t="e">
        <f>SUMIFS(#REF!,#REF!,C$58,#REF!,$B66)</f>
        <v>#REF!</v>
      </c>
      <c r="D66" s="2" t="e">
        <f>SUMIFS(#REF!,#REF!,D$58,#REF!,$B66)</f>
        <v>#REF!</v>
      </c>
      <c r="E66" s="2" t="e">
        <f>SUMIFS(#REF!,#REF!,E$58,#REF!,$B66)</f>
        <v>#REF!</v>
      </c>
      <c r="F66" s="2" t="e">
        <f>SUMIFS(#REF!,#REF!,F$58,#REF!,$B66)</f>
        <v>#REF!</v>
      </c>
      <c r="G66" s="2" t="e">
        <f>SUMIFS(#REF!,#REF!,G$58,#REF!,$B66)</f>
        <v>#REF!</v>
      </c>
    </row>
    <row r="67" spans="2:7" x14ac:dyDescent="0.35">
      <c r="B67" s="2" t="s">
        <v>107</v>
      </c>
      <c r="C67" s="2" t="e">
        <f>SUMIFS(#REF!,#REF!,C$58,#REF!,$B67)</f>
        <v>#REF!</v>
      </c>
      <c r="D67" s="2" t="e">
        <f>SUMIFS(#REF!,#REF!,D$58,#REF!,$B67)</f>
        <v>#REF!</v>
      </c>
      <c r="E67" s="2" t="e">
        <f>SUMIFS(#REF!,#REF!,E$58,#REF!,$B67)</f>
        <v>#REF!</v>
      </c>
      <c r="F67" s="2" t="e">
        <f>SUMIFS(#REF!,#REF!,F$58,#REF!,$B67)</f>
        <v>#REF!</v>
      </c>
      <c r="G67" s="2" t="e">
        <f>SUMIFS(#REF!,#REF!,G$58,#REF!,$B67)</f>
        <v>#REF!</v>
      </c>
    </row>
    <row r="68" spans="2:7" x14ac:dyDescent="0.35">
      <c r="B68" s="2" t="s">
        <v>108</v>
      </c>
      <c r="C68" s="2" t="e">
        <f>SUMIFS(#REF!,#REF!,C$58,#REF!,$B68)</f>
        <v>#REF!</v>
      </c>
      <c r="D68" s="2" t="e">
        <f>SUMIFS(#REF!,#REF!,D$58,#REF!,$B68)</f>
        <v>#REF!</v>
      </c>
      <c r="E68" s="2" t="e">
        <f>SUMIFS(#REF!,#REF!,E$58,#REF!,$B68)</f>
        <v>#REF!</v>
      </c>
      <c r="F68" s="2" t="e">
        <f>SUMIFS(#REF!,#REF!,F$58,#REF!,$B68)</f>
        <v>#REF!</v>
      </c>
      <c r="G68" s="2" t="e">
        <f>SUMIFS(#REF!,#REF!,G$58,#REF!,$B68)</f>
        <v>#REF!</v>
      </c>
    </row>
    <row r="69" spans="2:7" x14ac:dyDescent="0.35">
      <c r="B69" s="2" t="s">
        <v>109</v>
      </c>
      <c r="C69" s="2" t="e">
        <f>SUMIFS(#REF!,#REF!,C$58,#REF!,$B69)</f>
        <v>#REF!</v>
      </c>
      <c r="D69" s="2" t="e">
        <f>SUMIFS(#REF!,#REF!,D$58,#REF!,$B69)</f>
        <v>#REF!</v>
      </c>
      <c r="E69" s="2" t="e">
        <f>SUMIFS(#REF!,#REF!,E$58,#REF!,$B69)</f>
        <v>#REF!</v>
      </c>
      <c r="F69" s="2" t="e">
        <f>SUMIFS(#REF!,#REF!,F$58,#REF!,$B69)</f>
        <v>#REF!</v>
      </c>
      <c r="G69" s="2" t="e">
        <f>SUMIFS(#REF!,#REF!,G$58,#REF!,$B69)</f>
        <v>#REF!</v>
      </c>
    </row>
    <row r="70" spans="2:7" x14ac:dyDescent="0.35">
      <c r="B70" s="2" t="s">
        <v>110</v>
      </c>
      <c r="C70" s="2" t="e">
        <f>SUMIFS(#REF!,#REF!,C$58,#REF!,$B70)</f>
        <v>#REF!</v>
      </c>
      <c r="D70" s="2" t="e">
        <f>SUMIFS(#REF!,#REF!,D$58,#REF!,$B70)</f>
        <v>#REF!</v>
      </c>
      <c r="E70" s="2" t="e">
        <f>SUMIFS(#REF!,#REF!,E$58,#REF!,$B70)</f>
        <v>#REF!</v>
      </c>
      <c r="F70" s="2" t="e">
        <f>SUMIFS(#REF!,#REF!,F$58,#REF!,$B70)</f>
        <v>#REF!</v>
      </c>
      <c r="G70" s="2" t="e">
        <f>SUMIFS(#REF!,#REF!,G$58,#REF!,$B70)</f>
        <v>#REF!</v>
      </c>
    </row>
    <row r="71" spans="2:7" x14ac:dyDescent="0.35">
      <c r="B71" s="2" t="s">
        <v>111</v>
      </c>
      <c r="C71" s="2" t="e">
        <f>SUMIFS(#REF!,#REF!,C$58,#REF!,$B71)</f>
        <v>#REF!</v>
      </c>
      <c r="D71" s="2" t="e">
        <f>SUMIFS(#REF!,#REF!,D$58,#REF!,$B71)</f>
        <v>#REF!</v>
      </c>
      <c r="E71" s="2" t="e">
        <f>SUMIFS(#REF!,#REF!,E$58,#REF!,$B71)</f>
        <v>#REF!</v>
      </c>
      <c r="F71" s="2" t="e">
        <f>SUMIFS(#REF!,#REF!,F$58,#REF!,$B71)</f>
        <v>#REF!</v>
      </c>
      <c r="G71" s="2" t="e">
        <f>SUMIFS(#REF!,#REF!,G$58,#REF!,$B71)</f>
        <v>#REF!</v>
      </c>
    </row>
    <row r="72" spans="2:7" x14ac:dyDescent="0.35">
      <c r="B72" s="2" t="s">
        <v>112</v>
      </c>
      <c r="C72" s="2" t="e">
        <f>SUMIFS(#REF!,#REF!,C$58,#REF!,$B72)</f>
        <v>#REF!</v>
      </c>
      <c r="D72" s="2" t="e">
        <f>SUMIFS(#REF!,#REF!,D$58,#REF!,$B72)</f>
        <v>#REF!</v>
      </c>
      <c r="E72" s="2" t="e">
        <f>SUMIFS(#REF!,#REF!,E$58,#REF!,$B72)</f>
        <v>#REF!</v>
      </c>
      <c r="F72" s="2" t="e">
        <f>SUMIFS(#REF!,#REF!,F$58,#REF!,$B72)</f>
        <v>#REF!</v>
      </c>
      <c r="G72" s="2" t="e">
        <f>SUMIFS(#REF!,#REF!,G$58,#REF!,$B72)</f>
        <v>#REF!</v>
      </c>
    </row>
    <row r="73" spans="2:7" x14ac:dyDescent="0.35">
      <c r="B73" s="2" t="s">
        <v>113</v>
      </c>
      <c r="C73" s="2" t="e">
        <f>SUMIFS(#REF!,#REF!,C$58,#REF!,$B73)</f>
        <v>#REF!</v>
      </c>
      <c r="D73" s="2" t="e">
        <f>SUMIFS(#REF!,#REF!,D$58,#REF!,$B73)</f>
        <v>#REF!</v>
      </c>
      <c r="E73" s="2" t="e">
        <f>SUMIFS(#REF!,#REF!,E$58,#REF!,$B73)</f>
        <v>#REF!</v>
      </c>
      <c r="F73" s="2" t="e">
        <f>SUMIFS(#REF!,#REF!,F$58,#REF!,$B73)</f>
        <v>#REF!</v>
      </c>
      <c r="G73" s="2" t="e">
        <f>SUMIFS(#REF!,#REF!,G$58,#REF!,$B73)</f>
        <v>#REF!</v>
      </c>
    </row>
    <row r="74" spans="2:7" x14ac:dyDescent="0.35">
      <c r="B74" s="2" t="s">
        <v>114</v>
      </c>
      <c r="C74" s="2" t="e">
        <f>SUMIFS(#REF!,#REF!,C$58,#REF!,$B74)</f>
        <v>#REF!</v>
      </c>
      <c r="D74" s="2" t="e">
        <f>SUMIFS(#REF!,#REF!,D$58,#REF!,$B74)</f>
        <v>#REF!</v>
      </c>
      <c r="E74" s="2" t="e">
        <f>SUMIFS(#REF!,#REF!,E$58,#REF!,$B74)</f>
        <v>#REF!</v>
      </c>
      <c r="F74" s="2" t="e">
        <f>SUMIFS(#REF!,#REF!,F$58,#REF!,$B74)</f>
        <v>#REF!</v>
      </c>
      <c r="G74" s="2" t="e">
        <f>SUMIFS(#REF!,#REF!,G$58,#REF!,$B74)</f>
        <v>#REF!</v>
      </c>
    </row>
    <row r="75" spans="2:7" x14ac:dyDescent="0.35">
      <c r="B75" s="2" t="s">
        <v>115</v>
      </c>
      <c r="C75" s="2" t="e">
        <f>SUMIFS(#REF!,#REF!,C$58,#REF!,$B75)</f>
        <v>#REF!</v>
      </c>
      <c r="D75" s="2" t="e">
        <f>SUMIFS(#REF!,#REF!,D$58,#REF!,$B75)</f>
        <v>#REF!</v>
      </c>
      <c r="E75" s="2" t="e">
        <f>SUMIFS(#REF!,#REF!,E$58,#REF!,$B75)</f>
        <v>#REF!</v>
      </c>
      <c r="F75" s="2" t="e">
        <f>SUMIFS(#REF!,#REF!,F$58,#REF!,$B75)</f>
        <v>#REF!</v>
      </c>
      <c r="G75" s="2" t="e">
        <f>SUMIFS(#REF!,#REF!,G$58,#REF!,$B75)</f>
        <v>#REF!</v>
      </c>
    </row>
    <row r="76" spans="2:7" x14ac:dyDescent="0.35">
      <c r="B76" s="2" t="s">
        <v>116</v>
      </c>
      <c r="C76" s="2" t="e">
        <f>SUMIFS(#REF!,#REF!,C$58,#REF!,$B76)</f>
        <v>#REF!</v>
      </c>
      <c r="D76" s="2" t="e">
        <f>SUMIFS(#REF!,#REF!,D$58,#REF!,$B76)</f>
        <v>#REF!</v>
      </c>
      <c r="E76" s="2" t="e">
        <f>SUMIFS(#REF!,#REF!,E$58,#REF!,$B76)</f>
        <v>#REF!</v>
      </c>
      <c r="F76" s="2" t="e">
        <f>SUMIFS(#REF!,#REF!,F$58,#REF!,$B76)</f>
        <v>#REF!</v>
      </c>
      <c r="G76" s="2" t="e">
        <f>SUMIFS(#REF!,#REF!,G$58,#REF!,$B76)</f>
        <v>#REF!</v>
      </c>
    </row>
    <row r="77" spans="2:7" x14ac:dyDescent="0.35">
      <c r="B77" s="2" t="s">
        <v>117</v>
      </c>
      <c r="C77" s="2" t="e">
        <f>SUMIFS(#REF!,#REF!,C$58,#REF!,$B77)</f>
        <v>#REF!</v>
      </c>
      <c r="D77" s="2" t="e">
        <f>SUMIFS(#REF!,#REF!,D$58,#REF!,$B77)</f>
        <v>#REF!</v>
      </c>
      <c r="E77" s="2" t="e">
        <f>SUMIFS(#REF!,#REF!,E$58,#REF!,$B77)</f>
        <v>#REF!</v>
      </c>
      <c r="F77" s="2" t="e">
        <f>SUMIFS(#REF!,#REF!,F$58,#REF!,$B77)</f>
        <v>#REF!</v>
      </c>
      <c r="G77" s="2" t="e">
        <f>SUMIFS(#REF!,#REF!,G$58,#REF!,$B77)</f>
        <v>#REF!</v>
      </c>
    </row>
    <row r="78" spans="2:7" x14ac:dyDescent="0.35">
      <c r="B78" s="2" t="s">
        <v>118</v>
      </c>
      <c r="C78" s="2" t="e">
        <f>SUMIFS(#REF!,#REF!,C$58,#REF!,$B78)</f>
        <v>#REF!</v>
      </c>
      <c r="D78" s="2" t="e">
        <f>SUMIFS(#REF!,#REF!,D$58,#REF!,$B78)</f>
        <v>#REF!</v>
      </c>
      <c r="E78" s="2" t="e">
        <f>SUMIFS(#REF!,#REF!,E$58,#REF!,$B78)</f>
        <v>#REF!</v>
      </c>
      <c r="F78" s="2" t="e">
        <f>SUMIFS(#REF!,#REF!,F$58,#REF!,$B78)</f>
        <v>#REF!</v>
      </c>
      <c r="G78" s="2" t="e">
        <f>SUMIFS(#REF!,#REF!,G$58,#REF!,$B78)</f>
        <v>#REF!</v>
      </c>
    </row>
    <row r="79" spans="2:7" x14ac:dyDescent="0.35">
      <c r="B79" s="2" t="s">
        <v>119</v>
      </c>
      <c r="C79" s="2" t="e">
        <f>SUMIFS(#REF!,#REF!,C$58,#REF!,$B79)</f>
        <v>#REF!</v>
      </c>
      <c r="D79" s="2" t="e">
        <f>SUMIFS(#REF!,#REF!,D$58,#REF!,$B79)</f>
        <v>#REF!</v>
      </c>
      <c r="E79" s="2" t="e">
        <f>SUMIFS(#REF!,#REF!,E$58,#REF!,$B79)</f>
        <v>#REF!</v>
      </c>
      <c r="F79" s="2" t="e">
        <f>SUMIFS(#REF!,#REF!,F$58,#REF!,$B79)</f>
        <v>#REF!</v>
      </c>
      <c r="G79" s="2" t="e">
        <f>SUMIFS(#REF!,#REF!,G$58,#REF!,$B79)</f>
        <v>#REF!</v>
      </c>
    </row>
    <row r="80" spans="2:7" x14ac:dyDescent="0.35">
      <c r="B80" s="2" t="s">
        <v>120</v>
      </c>
      <c r="C80" s="2" t="e">
        <f>SUMIFS(#REF!,#REF!,C$58,#REF!,$B80)</f>
        <v>#REF!</v>
      </c>
      <c r="D80" s="2" t="e">
        <f>SUMIFS(#REF!,#REF!,D$58,#REF!,$B80)</f>
        <v>#REF!</v>
      </c>
      <c r="E80" s="2" t="e">
        <f>SUMIFS(#REF!,#REF!,E$58,#REF!,$B80)</f>
        <v>#REF!</v>
      </c>
      <c r="F80" s="2" t="e">
        <f>SUMIFS(#REF!,#REF!,F$58,#REF!,$B80)</f>
        <v>#REF!</v>
      </c>
      <c r="G80" s="2" t="e">
        <f>SUMIFS(#REF!,#REF!,G$58,#REF!,$B80)</f>
        <v>#REF!</v>
      </c>
    </row>
    <row r="81" spans="2:7" x14ac:dyDescent="0.35">
      <c r="B81" s="2" t="s">
        <v>121</v>
      </c>
      <c r="C81" s="2" t="e">
        <f>SUMIFS(#REF!,#REF!,C$58,#REF!,$B81)</f>
        <v>#REF!</v>
      </c>
      <c r="D81" s="2" t="e">
        <f>SUMIFS(#REF!,#REF!,D$58,#REF!,$B81)</f>
        <v>#REF!</v>
      </c>
      <c r="E81" s="2" t="e">
        <f>SUMIFS(#REF!,#REF!,E$58,#REF!,$B81)</f>
        <v>#REF!</v>
      </c>
      <c r="F81" s="2" t="e">
        <f>SUMIFS(#REF!,#REF!,F$58,#REF!,$B81)</f>
        <v>#REF!</v>
      </c>
      <c r="G81" s="2" t="e">
        <f>SUMIFS(#REF!,#REF!,G$58,#REF!,$B81)</f>
        <v>#REF!</v>
      </c>
    </row>
    <row r="82" spans="2:7" x14ac:dyDescent="0.35">
      <c r="B82" s="2" t="s">
        <v>122</v>
      </c>
      <c r="C82" s="2" t="e">
        <f>SUMIFS(#REF!,#REF!,C$58,#REF!,$B82)</f>
        <v>#REF!</v>
      </c>
      <c r="D82" s="2" t="e">
        <f>SUMIFS(#REF!,#REF!,D$58,#REF!,$B82)</f>
        <v>#REF!</v>
      </c>
      <c r="E82" s="2" t="e">
        <f>SUMIFS(#REF!,#REF!,E$58,#REF!,$B82)</f>
        <v>#REF!</v>
      </c>
      <c r="F82" s="2" t="e">
        <f>SUMIFS(#REF!,#REF!,F$58,#REF!,$B82)</f>
        <v>#REF!</v>
      </c>
      <c r="G82" s="2" t="e">
        <f>SUMIFS(#REF!,#REF!,G$58,#REF!,$B82)</f>
        <v>#REF!</v>
      </c>
    </row>
    <row r="83" spans="2:7" x14ac:dyDescent="0.35">
      <c r="B83" s="2" t="s">
        <v>123</v>
      </c>
      <c r="C83" s="2" t="e">
        <f>SUMIFS(#REF!,#REF!,C$58,#REF!,$B83)</f>
        <v>#REF!</v>
      </c>
      <c r="D83" s="2" t="e">
        <f>SUMIFS(#REF!,#REF!,D$58,#REF!,$B83)</f>
        <v>#REF!</v>
      </c>
      <c r="E83" s="2" t="e">
        <f>SUMIFS(#REF!,#REF!,E$58,#REF!,$B83)</f>
        <v>#REF!</v>
      </c>
      <c r="F83" s="2" t="e">
        <f>SUMIFS(#REF!,#REF!,F$58,#REF!,$B83)</f>
        <v>#REF!</v>
      </c>
      <c r="G83" s="2" t="e">
        <f>SUMIFS(#REF!,#REF!,G$58,#REF!,$B83)</f>
        <v>#REF!</v>
      </c>
    </row>
    <row r="84" spans="2:7" x14ac:dyDescent="0.35">
      <c r="B84" s="2" t="s">
        <v>124</v>
      </c>
      <c r="C84" s="2" t="e">
        <f>SUMIFS(#REF!,#REF!,C$58,#REF!,$B84)</f>
        <v>#REF!</v>
      </c>
      <c r="D84" s="2" t="e">
        <f>SUMIFS(#REF!,#REF!,D$58,#REF!,$B84)</f>
        <v>#REF!</v>
      </c>
      <c r="E84" s="2" t="e">
        <f>SUMIFS(#REF!,#REF!,E$58,#REF!,$B84)</f>
        <v>#REF!</v>
      </c>
      <c r="F84" s="2" t="e">
        <f>SUMIFS(#REF!,#REF!,F$58,#REF!,$B84)</f>
        <v>#REF!</v>
      </c>
      <c r="G84" s="2" t="e">
        <f>SUMIFS(#REF!,#REF!,G$58,#REF!,$B84)</f>
        <v>#REF!</v>
      </c>
    </row>
    <row r="85" spans="2:7" x14ac:dyDescent="0.35">
      <c r="B85" s="2" t="s">
        <v>140</v>
      </c>
      <c r="C85" s="2" t="e">
        <f>SUMIFS(#REF!,#REF!,C$58,#REF!,$B85)</f>
        <v>#REF!</v>
      </c>
      <c r="D85" s="2" t="e">
        <f>SUMIFS(#REF!,#REF!,D$58,#REF!,$B85)</f>
        <v>#REF!</v>
      </c>
      <c r="E85" s="2" t="e">
        <f>SUMIFS(#REF!,#REF!,E$58,#REF!,$B85)</f>
        <v>#REF!</v>
      </c>
      <c r="F85" s="2" t="e">
        <f>SUMIFS(#REF!,#REF!,F$58,#REF!,$B85)</f>
        <v>#REF!</v>
      </c>
      <c r="G85" s="2" t="e">
        <f>SUMIFS(#REF!,#REF!,G$58,#REF!,$B85)</f>
        <v>#REF!</v>
      </c>
    </row>
  </sheetData>
  <mergeCells count="4">
    <mergeCell ref="C29:G29"/>
    <mergeCell ref="B28:G28"/>
    <mergeCell ref="B56:G56"/>
    <mergeCell ref="C57:G57"/>
  </mergeCells>
  <hyperlinks>
    <hyperlink ref="A1" location="Contents!A1" display="Back to Contents Page" xr:uid="{00000000-0004-0000-0500-00000000000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C285-C594-48A5-8F08-083462AEE770}">
  <dimension ref="A1:G50"/>
  <sheetViews>
    <sheetView workbookViewId="0">
      <selection activeCell="K35" sqref="K35"/>
    </sheetView>
  </sheetViews>
  <sheetFormatPr defaultColWidth="8.7265625" defaultRowHeight="15.5" x14ac:dyDescent="0.35"/>
  <cols>
    <col min="1" max="1" width="8.7265625" style="2"/>
    <col min="2" max="2" width="15.453125" style="2" customWidth="1"/>
    <col min="3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9</v>
      </c>
    </row>
    <row r="24" spans="2:7" x14ac:dyDescent="0.35">
      <c r="B24" s="10" t="s">
        <v>6</v>
      </c>
    </row>
    <row r="26" spans="2:7" ht="16" thickBot="1" x14ac:dyDescent="0.4"/>
    <row r="27" spans="2:7" ht="16" thickBot="1" x14ac:dyDescent="0.4">
      <c r="B27" s="82" t="s">
        <v>74</v>
      </c>
      <c r="C27" s="83"/>
      <c r="D27" s="83"/>
      <c r="E27" s="83"/>
      <c r="F27" s="83"/>
      <c r="G27" s="84"/>
    </row>
    <row r="28" spans="2:7" x14ac:dyDescent="0.35">
      <c r="B28" s="43"/>
      <c r="C28" s="85" t="s">
        <v>72</v>
      </c>
      <c r="D28" s="86"/>
      <c r="E28" s="86"/>
      <c r="F28" s="86"/>
      <c r="G28" s="87"/>
    </row>
    <row r="29" spans="2:7" x14ac:dyDescent="0.35">
      <c r="B29" s="43"/>
      <c r="C29" s="40">
        <v>1</v>
      </c>
      <c r="D29" s="40">
        <v>2</v>
      </c>
      <c r="E29" s="40">
        <v>3</v>
      </c>
      <c r="F29" s="40">
        <v>4</v>
      </c>
      <c r="G29" s="52">
        <v>5</v>
      </c>
    </row>
    <row r="30" spans="2:7" x14ac:dyDescent="0.35">
      <c r="B30" s="50" t="s">
        <v>47</v>
      </c>
      <c r="C30" s="42">
        <v>50</v>
      </c>
      <c r="D30" s="42">
        <v>51.333333333333336</v>
      </c>
      <c r="E30" s="42">
        <v>58.666666666666664</v>
      </c>
      <c r="F30" s="42">
        <v>68</v>
      </c>
      <c r="G30" s="53">
        <v>85.666666666666671</v>
      </c>
    </row>
    <row r="31" spans="2:7" x14ac:dyDescent="0.35">
      <c r="B31" s="33" t="s">
        <v>48</v>
      </c>
      <c r="C31" s="42">
        <v>50.666666666666664</v>
      </c>
      <c r="D31" s="42">
        <v>51.666666666666664</v>
      </c>
      <c r="E31" s="42">
        <v>57.666666666666664</v>
      </c>
      <c r="F31" s="42">
        <v>66.333333333333329</v>
      </c>
      <c r="G31" s="53">
        <v>84.666666666666671</v>
      </c>
    </row>
    <row r="32" spans="2:7" x14ac:dyDescent="0.35">
      <c r="B32" s="33" t="s">
        <v>49</v>
      </c>
      <c r="C32" s="42">
        <v>52</v>
      </c>
      <c r="D32" s="42">
        <v>52</v>
      </c>
      <c r="E32" s="42">
        <v>55.666666666666664</v>
      </c>
      <c r="F32" s="42">
        <v>64.333333333333329</v>
      </c>
      <c r="G32" s="53">
        <v>83</v>
      </c>
    </row>
    <row r="33" spans="2:7" x14ac:dyDescent="0.35">
      <c r="B33" s="33" t="s">
        <v>50</v>
      </c>
      <c r="C33" s="42">
        <v>54</v>
      </c>
      <c r="D33" s="42">
        <v>53</v>
      </c>
      <c r="E33" s="42">
        <v>56.333333333333336</v>
      </c>
      <c r="F33" s="42">
        <v>63.333333333333336</v>
      </c>
      <c r="G33" s="53">
        <v>82.666666666666671</v>
      </c>
    </row>
    <row r="34" spans="2:7" x14ac:dyDescent="0.35">
      <c r="B34" s="33" t="s">
        <v>51</v>
      </c>
      <c r="C34" s="42">
        <v>55.666666666666664</v>
      </c>
      <c r="D34" s="42">
        <v>52</v>
      </c>
      <c r="E34" s="42">
        <v>55.333333333333336</v>
      </c>
      <c r="F34" s="42">
        <v>63</v>
      </c>
      <c r="G34" s="53">
        <v>78</v>
      </c>
    </row>
    <row r="35" spans="2:7" x14ac:dyDescent="0.35">
      <c r="B35" s="33" t="s">
        <v>52</v>
      </c>
      <c r="C35" s="42">
        <v>57</v>
      </c>
      <c r="D35" s="42">
        <v>51.333333333333336</v>
      </c>
      <c r="E35" s="42">
        <v>54.666666666666664</v>
      </c>
      <c r="F35" s="42">
        <v>62</v>
      </c>
      <c r="G35" s="53">
        <v>74.666666666666671</v>
      </c>
    </row>
    <row r="36" spans="2:7" x14ac:dyDescent="0.35">
      <c r="B36" s="33" t="s">
        <v>53</v>
      </c>
      <c r="C36" s="42">
        <v>58.333333333333336</v>
      </c>
      <c r="D36" s="42">
        <v>50.666666666666664</v>
      </c>
      <c r="E36" s="42">
        <v>52.666666666666664</v>
      </c>
      <c r="F36" s="42">
        <v>61.333333333333336</v>
      </c>
      <c r="G36" s="53">
        <v>69</v>
      </c>
    </row>
    <row r="37" spans="2:7" x14ac:dyDescent="0.35">
      <c r="B37" s="33" t="s">
        <v>54</v>
      </c>
      <c r="C37" s="42">
        <v>59.333333333333336</v>
      </c>
      <c r="D37" s="42">
        <v>50</v>
      </c>
      <c r="E37" s="42">
        <v>51</v>
      </c>
      <c r="F37" s="42">
        <v>58</v>
      </c>
      <c r="G37" s="53">
        <v>65.333333333333329</v>
      </c>
    </row>
    <row r="38" spans="2:7" x14ac:dyDescent="0.35">
      <c r="B38" s="33" t="s">
        <v>55</v>
      </c>
      <c r="C38" s="42">
        <v>60.333333333333336</v>
      </c>
      <c r="D38" s="42">
        <v>50</v>
      </c>
      <c r="E38" s="42">
        <v>51</v>
      </c>
      <c r="F38" s="42">
        <v>56</v>
      </c>
      <c r="G38" s="53">
        <v>62.333333333333336</v>
      </c>
    </row>
    <row r="39" spans="2:7" x14ac:dyDescent="0.35">
      <c r="B39" s="33" t="s">
        <v>56</v>
      </c>
      <c r="C39" s="42">
        <v>60</v>
      </c>
      <c r="D39" s="42">
        <v>48.333333333333336</v>
      </c>
      <c r="E39" s="42">
        <v>48.666666666666664</v>
      </c>
      <c r="F39" s="42">
        <v>53.666666666666664</v>
      </c>
      <c r="G39" s="53">
        <v>61</v>
      </c>
    </row>
    <row r="40" spans="2:7" x14ac:dyDescent="0.35">
      <c r="B40" s="33" t="s">
        <v>57</v>
      </c>
      <c r="C40" s="42">
        <v>61.333333333333336</v>
      </c>
      <c r="D40" s="42">
        <v>49.333333333333336</v>
      </c>
      <c r="E40" s="42">
        <v>49.333333333333336</v>
      </c>
      <c r="F40" s="42">
        <v>54</v>
      </c>
      <c r="G40" s="53">
        <v>60</v>
      </c>
    </row>
    <row r="41" spans="2:7" x14ac:dyDescent="0.35">
      <c r="B41" s="33" t="s">
        <v>58</v>
      </c>
      <c r="C41" s="42">
        <v>63.666666666666664</v>
      </c>
      <c r="D41" s="42">
        <v>50</v>
      </c>
      <c r="E41" s="42">
        <v>48.333333333333336</v>
      </c>
      <c r="F41" s="42">
        <v>55</v>
      </c>
      <c r="G41" s="53">
        <v>61.666666666666664</v>
      </c>
    </row>
    <row r="42" spans="2:7" x14ac:dyDescent="0.35">
      <c r="B42" s="33" t="s">
        <v>59</v>
      </c>
      <c r="C42" s="42">
        <v>66.333333333333329</v>
      </c>
      <c r="D42" s="42">
        <v>52.666666666666664</v>
      </c>
      <c r="E42" s="42">
        <v>50.333333333333336</v>
      </c>
      <c r="F42" s="42">
        <v>56.666666666666664</v>
      </c>
      <c r="G42" s="53">
        <v>62.333333333333336</v>
      </c>
    </row>
    <row r="43" spans="2:7" x14ac:dyDescent="0.35">
      <c r="B43" s="33" t="s">
        <v>60</v>
      </c>
      <c r="C43" s="42">
        <v>68</v>
      </c>
      <c r="D43" s="42">
        <v>54</v>
      </c>
      <c r="E43" s="42">
        <v>50.666666666666664</v>
      </c>
      <c r="F43" s="42">
        <v>56</v>
      </c>
      <c r="G43" s="53">
        <v>62.333333333333336</v>
      </c>
    </row>
    <row r="44" spans="2:7" x14ac:dyDescent="0.35">
      <c r="B44" s="33" t="s">
        <v>61</v>
      </c>
      <c r="C44" s="42">
        <v>69.666666666666671</v>
      </c>
      <c r="D44" s="42">
        <v>55</v>
      </c>
      <c r="E44" s="42">
        <v>51</v>
      </c>
      <c r="F44" s="42">
        <v>53.333333333333336</v>
      </c>
      <c r="G44" s="53">
        <v>59</v>
      </c>
    </row>
    <row r="45" spans="2:7" x14ac:dyDescent="0.35">
      <c r="B45" s="33" t="s">
        <v>62</v>
      </c>
      <c r="C45" s="42">
        <v>71.666666666666671</v>
      </c>
      <c r="D45" s="42">
        <v>55</v>
      </c>
      <c r="E45" s="42">
        <v>51.333333333333336</v>
      </c>
      <c r="F45" s="42">
        <v>53.333333333333336</v>
      </c>
      <c r="G45" s="53">
        <v>58.333333333333336</v>
      </c>
    </row>
    <row r="46" spans="2:7" x14ac:dyDescent="0.35">
      <c r="B46" s="33" t="s">
        <v>63</v>
      </c>
      <c r="C46" s="42">
        <v>73.333333333333329</v>
      </c>
      <c r="D46" s="42">
        <v>55.666666666666664</v>
      </c>
      <c r="E46" s="42">
        <v>51.666666666666664</v>
      </c>
      <c r="F46" s="42">
        <v>54</v>
      </c>
      <c r="G46" s="53">
        <v>57</v>
      </c>
    </row>
    <row r="47" spans="2:7" x14ac:dyDescent="0.35">
      <c r="B47" s="33" t="s">
        <v>64</v>
      </c>
      <c r="C47" s="42">
        <v>75</v>
      </c>
      <c r="D47" s="42">
        <v>57</v>
      </c>
      <c r="E47" s="42">
        <v>51.333333333333336</v>
      </c>
      <c r="F47" s="42">
        <v>55</v>
      </c>
      <c r="G47" s="53">
        <v>57.333333333333336</v>
      </c>
    </row>
    <row r="48" spans="2:7" x14ac:dyDescent="0.35">
      <c r="B48" s="33" t="s">
        <v>65</v>
      </c>
      <c r="C48" s="42">
        <v>74.666666666666671</v>
      </c>
      <c r="D48" s="42">
        <v>57.333333333333336</v>
      </c>
      <c r="E48" s="42">
        <v>50</v>
      </c>
      <c r="F48" s="42">
        <v>52.666666666666664</v>
      </c>
      <c r="G48" s="53">
        <v>55.333333333333336</v>
      </c>
    </row>
    <row r="49" spans="2:7" x14ac:dyDescent="0.35">
      <c r="B49" s="33" t="s">
        <v>66</v>
      </c>
      <c r="C49" s="42">
        <v>73.666666666666671</v>
      </c>
      <c r="D49" s="42">
        <v>55.333333333333336</v>
      </c>
      <c r="E49" s="42">
        <v>49.666666666666664</v>
      </c>
      <c r="F49" s="42">
        <v>51.333333333333336</v>
      </c>
      <c r="G49" s="53">
        <v>53.666666666666664</v>
      </c>
    </row>
    <row r="50" spans="2:7" ht="16" thickBot="1" x14ac:dyDescent="0.4">
      <c r="B50" s="34" t="s">
        <v>67</v>
      </c>
      <c r="C50" s="46">
        <v>71.666666666666671</v>
      </c>
      <c r="D50" s="46">
        <v>53.666666666666664</v>
      </c>
      <c r="E50" s="46">
        <v>49</v>
      </c>
      <c r="F50" s="46">
        <v>51.333333333333336</v>
      </c>
      <c r="G50" s="55">
        <v>51</v>
      </c>
    </row>
  </sheetData>
  <mergeCells count="2">
    <mergeCell ref="B27:G27"/>
    <mergeCell ref="C28:G28"/>
  </mergeCells>
  <hyperlinks>
    <hyperlink ref="A1" location="Contents!A1" display="Back to Contents Page" xr:uid="{00000000-0004-0000-07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71E71-2152-4D41-8931-B0C9C68C8E3A}">
  <dimension ref="A1:F84"/>
  <sheetViews>
    <sheetView topLeftCell="A13" workbookViewId="0">
      <selection activeCell="B29" sqref="B29:F29"/>
    </sheetView>
  </sheetViews>
  <sheetFormatPr defaultColWidth="8.7265625" defaultRowHeight="15.5" x14ac:dyDescent="0.35"/>
  <cols>
    <col min="1" max="1" width="8.7265625" style="2"/>
    <col min="2" max="2" width="21" style="2" customWidth="1"/>
    <col min="3" max="3" width="18.1796875" style="2" bestFit="1" customWidth="1"/>
    <col min="4" max="4" width="18" style="2" bestFit="1" customWidth="1"/>
    <col min="5" max="5" width="16.1796875" style="2" bestFit="1" customWidth="1"/>
    <col min="6" max="6" width="16" style="2" bestFit="1" customWidth="1"/>
    <col min="7" max="16384" width="8.7265625" style="2"/>
  </cols>
  <sheetData>
    <row r="1" spans="1:2" x14ac:dyDescent="0.35">
      <c r="A1" s="3" t="s">
        <v>26</v>
      </c>
    </row>
    <row r="3" spans="1:2" x14ac:dyDescent="0.35">
      <c r="B3" s="11" t="s">
        <v>10</v>
      </c>
    </row>
    <row r="26" spans="2:6" x14ac:dyDescent="0.35">
      <c r="B26" s="10" t="s">
        <v>6</v>
      </c>
    </row>
    <row r="28" spans="2:6" ht="16" thickBot="1" x14ac:dyDescent="0.4"/>
    <row r="29" spans="2:6" ht="16" thickBot="1" x14ac:dyDescent="0.4">
      <c r="B29" s="82" t="s">
        <v>101</v>
      </c>
      <c r="C29" s="83"/>
      <c r="D29" s="83"/>
      <c r="E29" s="83"/>
      <c r="F29" s="84"/>
    </row>
    <row r="30" spans="2:6" x14ac:dyDescent="0.35">
      <c r="B30" s="29"/>
      <c r="C30" s="85" t="s">
        <v>99</v>
      </c>
      <c r="D30" s="88"/>
      <c r="E30" s="86" t="s">
        <v>100</v>
      </c>
      <c r="F30" s="87"/>
    </row>
    <row r="31" spans="2:6" x14ac:dyDescent="0.35">
      <c r="B31" s="29"/>
      <c r="C31" s="27" t="s">
        <v>97</v>
      </c>
      <c r="D31" s="58" t="s">
        <v>98</v>
      </c>
      <c r="E31" s="61" t="s">
        <v>97</v>
      </c>
      <c r="F31" s="63" t="s">
        <v>98</v>
      </c>
    </row>
    <row r="32" spans="2:6" x14ac:dyDescent="0.35">
      <c r="B32" s="50" t="s">
        <v>75</v>
      </c>
      <c r="C32" s="59">
        <v>0.23219983279705048</v>
      </c>
      <c r="D32" s="19">
        <v>0.20595606168111166</v>
      </c>
      <c r="E32" s="62">
        <v>0.24675187965234122</v>
      </c>
      <c r="F32" s="64">
        <v>0.19242707391579947</v>
      </c>
    </row>
    <row r="33" spans="2:6" x14ac:dyDescent="0.35">
      <c r="B33" s="43" t="s">
        <v>76</v>
      </c>
      <c r="C33" s="59">
        <v>0.2298226902882258</v>
      </c>
      <c r="D33" s="19">
        <v>0.20320384701093039</v>
      </c>
      <c r="E33" s="62">
        <v>0.24278394877910614</v>
      </c>
      <c r="F33" s="64">
        <v>0.19165264070034027</v>
      </c>
    </row>
    <row r="34" spans="2:6" x14ac:dyDescent="0.35">
      <c r="B34" s="43" t="s">
        <v>77</v>
      </c>
      <c r="C34" s="59">
        <v>0.23660822709401449</v>
      </c>
      <c r="D34" s="19">
        <v>0.20459533731142679</v>
      </c>
      <c r="E34" s="62">
        <v>0.23738546669483185</v>
      </c>
      <c r="F34" s="64">
        <v>0.18746457000573477</v>
      </c>
    </row>
    <row r="35" spans="2:6" x14ac:dyDescent="0.35">
      <c r="B35" s="43" t="s">
        <v>78</v>
      </c>
      <c r="C35" s="59">
        <v>0.23504669467608133</v>
      </c>
      <c r="D35" s="19">
        <v>0.20341069002946219</v>
      </c>
      <c r="E35" s="62">
        <v>0.23153349260489145</v>
      </c>
      <c r="F35" s="64">
        <v>0.18398184577624002</v>
      </c>
    </row>
    <row r="36" spans="2:6" x14ac:dyDescent="0.35">
      <c r="B36" s="43" t="s">
        <v>79</v>
      </c>
      <c r="C36" s="59">
        <v>0.23004729052384695</v>
      </c>
      <c r="D36" s="19">
        <v>0.20033295452594757</v>
      </c>
      <c r="E36" s="62">
        <v>0.22535855571428934</v>
      </c>
      <c r="F36" s="64">
        <v>0.17956220110257468</v>
      </c>
    </row>
    <row r="37" spans="2:6" x14ac:dyDescent="0.35">
      <c r="B37" s="43" t="s">
        <v>80</v>
      </c>
      <c r="C37" s="59">
        <v>0.21631929775079092</v>
      </c>
      <c r="D37" s="19">
        <v>0.1923473079999288</v>
      </c>
      <c r="E37" s="62">
        <v>0.22055002053578696</v>
      </c>
      <c r="F37" s="64">
        <v>0.17749996483325958</v>
      </c>
    </row>
    <row r="38" spans="2:6" x14ac:dyDescent="0.35">
      <c r="B38" s="43" t="s">
        <v>81</v>
      </c>
      <c r="C38" s="59">
        <v>0.20624265074729919</v>
      </c>
      <c r="D38" s="19">
        <v>0.18481987218062082</v>
      </c>
      <c r="E38" s="62">
        <v>0.21326881647109985</v>
      </c>
      <c r="F38" s="64">
        <v>0.17267767091592154</v>
      </c>
    </row>
    <row r="39" spans="2:6" x14ac:dyDescent="0.35">
      <c r="B39" s="43" t="s">
        <v>82</v>
      </c>
      <c r="C39" s="59">
        <v>0.19680737455685934</v>
      </c>
      <c r="D39" s="19">
        <v>0.17615227897961935</v>
      </c>
      <c r="E39" s="62">
        <v>0.21137241522471109</v>
      </c>
      <c r="F39" s="64">
        <v>0.17206024130185446</v>
      </c>
    </row>
    <row r="40" spans="2:6" x14ac:dyDescent="0.35">
      <c r="B40" s="43" t="s">
        <v>83</v>
      </c>
      <c r="C40" s="59">
        <v>0.19139063855012259</v>
      </c>
      <c r="D40" s="19">
        <v>0.17037756741046906</v>
      </c>
      <c r="E40" s="62">
        <v>0.21538069844245911</v>
      </c>
      <c r="F40" s="64">
        <v>0.17345602313677469</v>
      </c>
    </row>
    <row r="41" spans="2:6" x14ac:dyDescent="0.35">
      <c r="B41" s="43" t="s">
        <v>84</v>
      </c>
      <c r="C41" s="59">
        <v>0.18972253302733103</v>
      </c>
      <c r="D41" s="19">
        <v>0.1695876270532608</v>
      </c>
      <c r="E41" s="62">
        <v>0.22288952271143594</v>
      </c>
      <c r="F41" s="64">
        <v>0.17825775841871896</v>
      </c>
    </row>
    <row r="42" spans="2:6" x14ac:dyDescent="0.35">
      <c r="B42" s="43" t="s">
        <v>85</v>
      </c>
      <c r="C42" s="59">
        <v>0.18744884928067526</v>
      </c>
      <c r="D42" s="19">
        <v>0.16795606911182404</v>
      </c>
      <c r="E42" s="62">
        <v>0.22616356114546457</v>
      </c>
      <c r="F42" s="64">
        <v>0.18043976525465646</v>
      </c>
    </row>
    <row r="43" spans="2:6" x14ac:dyDescent="0.35">
      <c r="B43" s="43" t="s">
        <v>86</v>
      </c>
      <c r="C43" s="59">
        <v>0.1882995218038559</v>
      </c>
      <c r="D43" s="19">
        <v>0.16920178135236105</v>
      </c>
      <c r="E43" s="62">
        <v>0.22530653576056162</v>
      </c>
      <c r="F43" s="64">
        <v>0.17702425022919974</v>
      </c>
    </row>
    <row r="44" spans="2:6" x14ac:dyDescent="0.35">
      <c r="B44" s="43" t="s">
        <v>87</v>
      </c>
      <c r="C44" s="59">
        <v>0.18360297381877899</v>
      </c>
      <c r="D44" s="19">
        <v>0.16278168062369028</v>
      </c>
      <c r="E44" s="62">
        <v>0.22078582147757211</v>
      </c>
      <c r="F44" s="64">
        <v>0.16961194574832916</v>
      </c>
    </row>
    <row r="45" spans="2:6" x14ac:dyDescent="0.35">
      <c r="B45" s="43" t="s">
        <v>88</v>
      </c>
      <c r="C45" s="59">
        <v>0.17550304532051086</v>
      </c>
      <c r="D45" s="19">
        <v>0.15168194472789764</v>
      </c>
      <c r="E45" s="62">
        <v>0.21698429683844248</v>
      </c>
      <c r="F45" s="64">
        <v>0.16277575989564261</v>
      </c>
    </row>
    <row r="46" spans="2:6" x14ac:dyDescent="0.35">
      <c r="B46" s="43" t="s">
        <v>89</v>
      </c>
      <c r="C46" s="59">
        <v>0.17605646948019663</v>
      </c>
      <c r="D46" s="19">
        <v>0.14709602793057761</v>
      </c>
      <c r="E46" s="62">
        <v>0.21290278931458792</v>
      </c>
      <c r="F46" s="64">
        <v>0.15774251520633698</v>
      </c>
    </row>
    <row r="47" spans="2:6" x14ac:dyDescent="0.35">
      <c r="B47" s="43" t="s">
        <v>90</v>
      </c>
      <c r="C47" s="59">
        <v>0.17782589793205261</v>
      </c>
      <c r="D47" s="19">
        <v>0.14361681540807089</v>
      </c>
      <c r="E47" s="62">
        <v>0.2124333530664444</v>
      </c>
      <c r="F47" s="64">
        <v>0.15554265677928925</v>
      </c>
    </row>
    <row r="48" spans="2:6" x14ac:dyDescent="0.35">
      <c r="B48" s="43" t="s">
        <v>91</v>
      </c>
      <c r="C48" s="59">
        <v>0.1819600909948349</v>
      </c>
      <c r="D48" s="19">
        <v>0.14854010939598083</v>
      </c>
      <c r="E48" s="62">
        <v>0.21277197202046713</v>
      </c>
      <c r="F48" s="64">
        <v>0.15550837914148966</v>
      </c>
    </row>
    <row r="49" spans="2:6" x14ac:dyDescent="0.35">
      <c r="B49" s="43" t="s">
        <v>92</v>
      </c>
      <c r="C49" s="59">
        <v>0.18469309310118356</v>
      </c>
      <c r="D49" s="19">
        <v>0.15238345662752786</v>
      </c>
      <c r="E49" s="62">
        <v>0.21533617377281189</v>
      </c>
      <c r="F49" s="64">
        <v>0.15855856736501059</v>
      </c>
    </row>
    <row r="50" spans="2:6" x14ac:dyDescent="0.35">
      <c r="B50" s="43" t="s">
        <v>93</v>
      </c>
      <c r="C50" s="59">
        <v>0.18949257334073386</v>
      </c>
      <c r="D50" s="19">
        <v>0.16319549580415091</v>
      </c>
      <c r="E50" s="62">
        <v>0.21879337231318155</v>
      </c>
      <c r="F50" s="64">
        <v>0.16128344833850861</v>
      </c>
    </row>
    <row r="51" spans="2:6" x14ac:dyDescent="0.35">
      <c r="B51" s="43" t="s">
        <v>94</v>
      </c>
      <c r="C51" s="59">
        <v>0.19156302014986673</v>
      </c>
      <c r="D51" s="19">
        <v>0.16686443984508514</v>
      </c>
      <c r="E51" s="62">
        <v>0.21982500950495401</v>
      </c>
      <c r="F51" s="64">
        <v>0.16527816653251648</v>
      </c>
    </row>
    <row r="52" spans="2:6" x14ac:dyDescent="0.35">
      <c r="B52" s="43" t="s">
        <v>95</v>
      </c>
      <c r="C52" s="59">
        <v>0.18741840124130249</v>
      </c>
      <c r="D52" s="19">
        <v>0.16531263788541159</v>
      </c>
      <c r="E52" s="62">
        <v>0.22096180419127145</v>
      </c>
      <c r="F52" s="64">
        <v>0.16680464645226797</v>
      </c>
    </row>
    <row r="53" spans="2:6" ht="16" thickBot="1" x14ac:dyDescent="0.4">
      <c r="B53" s="45" t="s">
        <v>96</v>
      </c>
      <c r="C53" s="60">
        <v>0.18893971045811972</v>
      </c>
      <c r="D53" s="65">
        <v>0.16589370369911194</v>
      </c>
      <c r="E53" s="66">
        <v>0.22063923378785452</v>
      </c>
      <c r="F53" s="67">
        <v>0.1725468784570694</v>
      </c>
    </row>
    <row r="54" spans="2:6" x14ac:dyDescent="0.35">
      <c r="E54" s="20"/>
      <c r="F54" s="20"/>
    </row>
    <row r="56" spans="2:6" x14ac:dyDescent="0.35">
      <c r="C56" s="85" t="s">
        <v>99</v>
      </c>
      <c r="D56" s="88"/>
      <c r="E56" s="86" t="s">
        <v>100</v>
      </c>
      <c r="F56" s="87"/>
    </row>
    <row r="57" spans="2:6" x14ac:dyDescent="0.35">
      <c r="C57" s="27" t="s">
        <v>97</v>
      </c>
      <c r="D57" s="58" t="s">
        <v>98</v>
      </c>
      <c r="E57" s="61" t="s">
        <v>97</v>
      </c>
      <c r="F57" s="63" t="s">
        <v>98</v>
      </c>
    </row>
    <row r="58" spans="2:6" x14ac:dyDescent="0.35">
      <c r="B58" s="2" t="s">
        <v>137</v>
      </c>
      <c r="C58" s="2" t="e">
        <f>SUMIFS(#REF!,#REF!,'Chart 5.7'!$B58,#REF!,1)</f>
        <v>#REF!</v>
      </c>
      <c r="D58" s="2" t="e">
        <f>SUMIFS(#REF!,#REF!,'Chart 5.7'!$B58,#REF!,1)</f>
        <v>#REF!</v>
      </c>
      <c r="E58" s="2" t="e">
        <f>SUMIFS(#REF!,#REF!,'Chart 5.7'!$B58,#REF!,"")</f>
        <v>#REF!</v>
      </c>
      <c r="F58" s="2" t="e">
        <f>SUMIFS(#REF!,#REF!,'Chart 5.7'!$B58,#REF!,"")</f>
        <v>#REF!</v>
      </c>
    </row>
    <row r="59" spans="2:6" x14ac:dyDescent="0.35">
      <c r="B59" s="2" t="s">
        <v>138</v>
      </c>
      <c r="C59" s="2" t="e">
        <f>SUMIFS(#REF!,#REF!,'Chart 5.7'!B59,#REF!,1)</f>
        <v>#REF!</v>
      </c>
      <c r="D59" s="2" t="e">
        <f>SUMIFS(#REF!,#REF!,'Chart 5.7'!B59,#REF!,1)</f>
        <v>#REF!</v>
      </c>
      <c r="E59" s="2" t="e">
        <f>SUMIFS(#REF!,#REF!,'Chart 5.7'!$B59,#REF!,"")</f>
        <v>#REF!</v>
      </c>
      <c r="F59" s="2" t="e">
        <f>SUMIFS(#REF!,#REF!,'Chart 5.7'!$B59,#REF!,"")</f>
        <v>#REF!</v>
      </c>
    </row>
    <row r="60" spans="2:6" x14ac:dyDescent="0.35">
      <c r="B60" s="2" t="s">
        <v>139</v>
      </c>
      <c r="C60" s="2" t="e">
        <f>SUMIFS(#REF!,#REF!,'Chart 5.7'!B60,#REF!,1)</f>
        <v>#REF!</v>
      </c>
      <c r="D60" s="2" t="e">
        <f>SUMIFS(#REF!,#REF!,'Chart 5.7'!B60,#REF!,1)</f>
        <v>#REF!</v>
      </c>
      <c r="E60" s="2" t="e">
        <f>SUMIFS(#REF!,#REF!,'Chart 5.7'!$B60,#REF!,"")</f>
        <v>#REF!</v>
      </c>
      <c r="F60" s="2" t="e">
        <f>SUMIFS(#REF!,#REF!,'Chart 5.7'!$B60,#REF!,"")</f>
        <v>#REF!</v>
      </c>
    </row>
    <row r="61" spans="2:6" x14ac:dyDescent="0.35">
      <c r="B61" s="2" t="s">
        <v>102</v>
      </c>
      <c r="C61" s="2" t="e">
        <f>SUMIFS(#REF!,#REF!,'Chart 5.7'!B61,#REF!,1)</f>
        <v>#REF!</v>
      </c>
      <c r="D61" s="2" t="e">
        <f>SUMIFS(#REF!,#REF!,'Chart 5.7'!B61,#REF!,1)</f>
        <v>#REF!</v>
      </c>
      <c r="E61" s="2" t="e">
        <f>SUMIFS(#REF!,#REF!,'Chart 5.7'!$B61,#REF!,"")</f>
        <v>#REF!</v>
      </c>
      <c r="F61" s="2" t="e">
        <f>SUMIFS(#REF!,#REF!,'Chart 5.7'!$B61,#REF!,"")</f>
        <v>#REF!</v>
      </c>
    </row>
    <row r="62" spans="2:6" x14ac:dyDescent="0.35">
      <c r="B62" s="2" t="s">
        <v>103</v>
      </c>
      <c r="C62" s="2" t="e">
        <f>SUMIFS(#REF!,#REF!,'Chart 5.7'!B62,#REF!,1)</f>
        <v>#REF!</v>
      </c>
      <c r="D62" s="2" t="e">
        <f>SUMIFS(#REF!,#REF!,'Chart 5.7'!B62,#REF!,1)</f>
        <v>#REF!</v>
      </c>
      <c r="E62" s="2" t="e">
        <f>SUMIFS(#REF!,#REF!,'Chart 5.7'!$B62,#REF!,"")</f>
        <v>#REF!</v>
      </c>
      <c r="F62" s="2" t="e">
        <f>SUMIFS(#REF!,#REF!,'Chart 5.7'!$B62,#REF!,"")</f>
        <v>#REF!</v>
      </c>
    </row>
    <row r="63" spans="2:6" x14ac:dyDescent="0.35">
      <c r="B63" s="2" t="s">
        <v>104</v>
      </c>
      <c r="C63" s="2" t="e">
        <f>SUMIFS(#REF!,#REF!,'Chart 5.7'!B63,#REF!,1)</f>
        <v>#REF!</v>
      </c>
      <c r="D63" s="2" t="e">
        <f>SUMIFS(#REF!,#REF!,'Chart 5.7'!B63,#REF!,1)</f>
        <v>#REF!</v>
      </c>
      <c r="E63" s="2" t="e">
        <f>SUMIFS(#REF!,#REF!,'Chart 5.7'!$B63,#REF!,"")</f>
        <v>#REF!</v>
      </c>
      <c r="F63" s="2" t="e">
        <f>SUMIFS(#REF!,#REF!,'Chart 5.7'!$B63,#REF!,"")</f>
        <v>#REF!</v>
      </c>
    </row>
    <row r="64" spans="2:6" x14ac:dyDescent="0.35">
      <c r="B64" s="2" t="s">
        <v>105</v>
      </c>
      <c r="C64" s="2" t="e">
        <f>SUMIFS(#REF!,#REF!,'Chart 5.7'!B64,#REF!,1)</f>
        <v>#REF!</v>
      </c>
      <c r="D64" s="2" t="e">
        <f>SUMIFS(#REF!,#REF!,'Chart 5.7'!B64,#REF!,1)</f>
        <v>#REF!</v>
      </c>
      <c r="E64" s="2" t="e">
        <f>SUMIFS(#REF!,#REF!,'Chart 5.7'!$B64,#REF!,"")</f>
        <v>#REF!</v>
      </c>
      <c r="F64" s="2" t="e">
        <f>SUMIFS(#REF!,#REF!,'Chart 5.7'!$B64,#REF!,"")</f>
        <v>#REF!</v>
      </c>
    </row>
    <row r="65" spans="2:6" x14ac:dyDescent="0.35">
      <c r="B65" s="2" t="s">
        <v>106</v>
      </c>
      <c r="C65" s="2" t="e">
        <f>SUMIFS(#REF!,#REF!,'Chart 5.7'!B65,#REF!,1)</f>
        <v>#REF!</v>
      </c>
      <c r="D65" s="2" t="e">
        <f>SUMIFS(#REF!,#REF!,'Chart 5.7'!B65,#REF!,1)</f>
        <v>#REF!</v>
      </c>
      <c r="E65" s="2" t="e">
        <f>SUMIFS(#REF!,#REF!,'Chart 5.7'!$B65,#REF!,"")</f>
        <v>#REF!</v>
      </c>
      <c r="F65" s="2" t="e">
        <f>SUMIFS(#REF!,#REF!,'Chart 5.7'!$B65,#REF!,"")</f>
        <v>#REF!</v>
      </c>
    </row>
    <row r="66" spans="2:6" x14ac:dyDescent="0.35">
      <c r="B66" s="2" t="s">
        <v>107</v>
      </c>
      <c r="C66" s="2" t="e">
        <f>SUMIFS(#REF!,#REF!,'Chart 5.7'!B66,#REF!,1)</f>
        <v>#REF!</v>
      </c>
      <c r="D66" s="2" t="e">
        <f>SUMIFS(#REF!,#REF!,'Chart 5.7'!B66,#REF!,1)</f>
        <v>#REF!</v>
      </c>
      <c r="E66" s="2" t="e">
        <f>SUMIFS(#REF!,#REF!,'Chart 5.7'!$B66,#REF!,"")</f>
        <v>#REF!</v>
      </c>
      <c r="F66" s="2" t="e">
        <f>SUMIFS(#REF!,#REF!,'Chart 5.7'!$B66,#REF!,"")</f>
        <v>#REF!</v>
      </c>
    </row>
    <row r="67" spans="2:6" x14ac:dyDescent="0.35">
      <c r="B67" s="2" t="s">
        <v>108</v>
      </c>
      <c r="C67" s="2" t="e">
        <f>SUMIFS(#REF!,#REF!,'Chart 5.7'!B67,#REF!,1)</f>
        <v>#REF!</v>
      </c>
      <c r="D67" s="2" t="e">
        <f>SUMIFS(#REF!,#REF!,'Chart 5.7'!B67,#REF!,1)</f>
        <v>#REF!</v>
      </c>
      <c r="E67" s="2" t="e">
        <f>SUMIFS(#REF!,#REF!,'Chart 5.7'!$B67,#REF!,"")</f>
        <v>#REF!</v>
      </c>
      <c r="F67" s="2" t="e">
        <f>SUMIFS(#REF!,#REF!,'Chart 5.7'!$B67,#REF!,"")</f>
        <v>#REF!</v>
      </c>
    </row>
    <row r="68" spans="2:6" x14ac:dyDescent="0.35">
      <c r="B68" s="2" t="s">
        <v>109</v>
      </c>
      <c r="C68" s="2" t="e">
        <f>SUMIFS(#REF!,#REF!,'Chart 5.7'!B68,#REF!,1)</f>
        <v>#REF!</v>
      </c>
      <c r="D68" s="2" t="e">
        <f>SUMIFS(#REF!,#REF!,'Chart 5.7'!B68,#REF!,1)</f>
        <v>#REF!</v>
      </c>
      <c r="E68" s="2" t="e">
        <f>SUMIFS(#REF!,#REF!,'Chart 5.7'!$B68,#REF!,"")</f>
        <v>#REF!</v>
      </c>
      <c r="F68" s="2" t="e">
        <f>SUMIFS(#REF!,#REF!,'Chart 5.7'!$B68,#REF!,"")</f>
        <v>#REF!</v>
      </c>
    </row>
    <row r="69" spans="2:6" x14ac:dyDescent="0.35">
      <c r="B69" s="2" t="s">
        <v>110</v>
      </c>
      <c r="C69" s="2" t="e">
        <f>SUMIFS(#REF!,#REF!,'Chart 5.7'!B69,#REF!,1)</f>
        <v>#REF!</v>
      </c>
      <c r="D69" s="2" t="e">
        <f>SUMIFS(#REF!,#REF!,'Chart 5.7'!B69,#REF!,1)</f>
        <v>#REF!</v>
      </c>
      <c r="E69" s="2" t="e">
        <f>SUMIFS(#REF!,#REF!,'Chart 5.7'!$B69,#REF!,"")</f>
        <v>#REF!</v>
      </c>
      <c r="F69" s="2" t="e">
        <f>SUMIFS(#REF!,#REF!,'Chart 5.7'!$B69,#REF!,"")</f>
        <v>#REF!</v>
      </c>
    </row>
    <row r="70" spans="2:6" x14ac:dyDescent="0.35">
      <c r="B70" s="2" t="s">
        <v>111</v>
      </c>
      <c r="C70" s="2" t="e">
        <f>SUMIFS(#REF!,#REF!,'Chart 5.7'!B70,#REF!,1)</f>
        <v>#REF!</v>
      </c>
      <c r="D70" s="2" t="e">
        <f>SUMIFS(#REF!,#REF!,'Chart 5.7'!B70,#REF!,1)</f>
        <v>#REF!</v>
      </c>
      <c r="E70" s="2" t="e">
        <f>SUMIFS(#REF!,#REF!,'Chart 5.7'!$B70,#REF!,"")</f>
        <v>#REF!</v>
      </c>
      <c r="F70" s="2" t="e">
        <f>SUMIFS(#REF!,#REF!,'Chart 5.7'!$B70,#REF!,"")</f>
        <v>#REF!</v>
      </c>
    </row>
    <row r="71" spans="2:6" x14ac:dyDescent="0.35">
      <c r="B71" s="2" t="s">
        <v>112</v>
      </c>
      <c r="C71" s="2" t="e">
        <f>SUMIFS(#REF!,#REF!,'Chart 5.7'!B71,#REF!,1)</f>
        <v>#REF!</v>
      </c>
      <c r="D71" s="2" t="e">
        <f>SUMIFS(#REF!,#REF!,'Chart 5.7'!B71,#REF!,1)</f>
        <v>#REF!</v>
      </c>
      <c r="E71" s="2" t="e">
        <f>SUMIFS(#REF!,#REF!,'Chart 5.7'!$B71,#REF!,"")</f>
        <v>#REF!</v>
      </c>
      <c r="F71" s="2" t="e">
        <f>SUMIFS(#REF!,#REF!,'Chart 5.7'!$B71,#REF!,"")</f>
        <v>#REF!</v>
      </c>
    </row>
    <row r="72" spans="2:6" x14ac:dyDescent="0.35">
      <c r="B72" s="2" t="s">
        <v>113</v>
      </c>
      <c r="C72" s="2" t="e">
        <f>SUMIFS(#REF!,#REF!,'Chart 5.7'!B72,#REF!,1)</f>
        <v>#REF!</v>
      </c>
      <c r="D72" s="2" t="e">
        <f>SUMIFS(#REF!,#REF!,'Chart 5.7'!B72,#REF!,1)</f>
        <v>#REF!</v>
      </c>
      <c r="E72" s="2" t="e">
        <f>SUMIFS(#REF!,#REF!,'Chart 5.7'!$B72,#REF!,"")</f>
        <v>#REF!</v>
      </c>
      <c r="F72" s="2" t="e">
        <f>SUMIFS(#REF!,#REF!,'Chart 5.7'!$B72,#REF!,"")</f>
        <v>#REF!</v>
      </c>
    </row>
    <row r="73" spans="2:6" x14ac:dyDescent="0.35">
      <c r="B73" s="2" t="s">
        <v>114</v>
      </c>
      <c r="C73" s="2" t="e">
        <f>SUMIFS(#REF!,#REF!,'Chart 5.7'!B73,#REF!,1)</f>
        <v>#REF!</v>
      </c>
      <c r="D73" s="2" t="e">
        <f>SUMIFS(#REF!,#REF!,'Chart 5.7'!B73,#REF!,1)</f>
        <v>#REF!</v>
      </c>
      <c r="E73" s="2" t="e">
        <f>SUMIFS(#REF!,#REF!,'Chart 5.7'!$B73,#REF!,"")</f>
        <v>#REF!</v>
      </c>
      <c r="F73" s="2" t="e">
        <f>SUMIFS(#REF!,#REF!,'Chart 5.7'!$B73,#REF!,"")</f>
        <v>#REF!</v>
      </c>
    </row>
    <row r="74" spans="2:6" x14ac:dyDescent="0.35">
      <c r="B74" s="2" t="s">
        <v>115</v>
      </c>
      <c r="C74" s="2" t="e">
        <f>SUMIFS(#REF!,#REF!,'Chart 5.7'!B74,#REF!,1)</f>
        <v>#REF!</v>
      </c>
      <c r="D74" s="2" t="e">
        <f>SUMIFS(#REF!,#REF!,'Chart 5.7'!B74,#REF!,1)</f>
        <v>#REF!</v>
      </c>
      <c r="E74" s="2" t="e">
        <f>SUMIFS(#REF!,#REF!,'Chart 5.7'!$B74,#REF!,"")</f>
        <v>#REF!</v>
      </c>
      <c r="F74" s="2" t="e">
        <f>SUMIFS(#REF!,#REF!,'Chart 5.7'!$B74,#REF!,"")</f>
        <v>#REF!</v>
      </c>
    </row>
    <row r="75" spans="2:6" x14ac:dyDescent="0.35">
      <c r="B75" s="2" t="s">
        <v>116</v>
      </c>
      <c r="C75" s="2" t="e">
        <f>SUMIFS(#REF!,#REF!,'Chart 5.7'!B75,#REF!,1)</f>
        <v>#REF!</v>
      </c>
      <c r="D75" s="2" t="e">
        <f>SUMIFS(#REF!,#REF!,'Chart 5.7'!B75,#REF!,1)</f>
        <v>#REF!</v>
      </c>
      <c r="E75" s="2" t="e">
        <f>SUMIFS(#REF!,#REF!,'Chart 5.7'!$B75,#REF!,"")</f>
        <v>#REF!</v>
      </c>
      <c r="F75" s="2" t="e">
        <f>SUMIFS(#REF!,#REF!,'Chart 5.7'!$B75,#REF!,"")</f>
        <v>#REF!</v>
      </c>
    </row>
    <row r="76" spans="2:6" x14ac:dyDescent="0.35">
      <c r="B76" s="2" t="s">
        <v>117</v>
      </c>
      <c r="C76" s="2" t="e">
        <f>SUMIFS(#REF!,#REF!,'Chart 5.7'!B76,#REF!,1)</f>
        <v>#REF!</v>
      </c>
      <c r="D76" s="2" t="e">
        <f>SUMIFS(#REF!,#REF!,'Chart 5.7'!B76,#REF!,1)</f>
        <v>#REF!</v>
      </c>
      <c r="E76" s="2" t="e">
        <f>SUMIFS(#REF!,#REF!,'Chart 5.7'!$B76,#REF!,"")</f>
        <v>#REF!</v>
      </c>
      <c r="F76" s="2" t="e">
        <f>SUMIFS(#REF!,#REF!,'Chart 5.7'!$B76,#REF!,"")</f>
        <v>#REF!</v>
      </c>
    </row>
    <row r="77" spans="2:6" x14ac:dyDescent="0.35">
      <c r="B77" s="2" t="s">
        <v>118</v>
      </c>
      <c r="C77" s="2" t="e">
        <f>SUMIFS(#REF!,#REF!,'Chart 5.7'!B77,#REF!,1)</f>
        <v>#REF!</v>
      </c>
      <c r="D77" s="2" t="e">
        <f>SUMIFS(#REF!,#REF!,'Chart 5.7'!B77,#REF!,1)</f>
        <v>#REF!</v>
      </c>
      <c r="E77" s="2" t="e">
        <f>SUMIFS(#REF!,#REF!,'Chart 5.7'!$B77,#REF!,"")</f>
        <v>#REF!</v>
      </c>
      <c r="F77" s="2" t="e">
        <f>SUMIFS(#REF!,#REF!,'Chart 5.7'!$B77,#REF!,"")</f>
        <v>#REF!</v>
      </c>
    </row>
    <row r="78" spans="2:6" x14ac:dyDescent="0.35">
      <c r="B78" s="2" t="s">
        <v>119</v>
      </c>
      <c r="C78" s="2" t="e">
        <f>SUMIFS(#REF!,#REF!,'Chart 5.7'!B78,#REF!,1)</f>
        <v>#REF!</v>
      </c>
      <c r="D78" s="2" t="e">
        <f>SUMIFS(#REF!,#REF!,'Chart 5.7'!B78,#REF!,1)</f>
        <v>#REF!</v>
      </c>
      <c r="E78" s="2" t="e">
        <f>SUMIFS(#REF!,#REF!,'Chart 5.7'!$B78,#REF!,"")</f>
        <v>#REF!</v>
      </c>
      <c r="F78" s="2" t="e">
        <f>SUMIFS(#REF!,#REF!,'Chart 5.7'!$B78,#REF!,"")</f>
        <v>#REF!</v>
      </c>
    </row>
    <row r="79" spans="2:6" x14ac:dyDescent="0.35">
      <c r="B79" s="2" t="s">
        <v>120</v>
      </c>
      <c r="C79" s="2" t="e">
        <f>SUMIFS(#REF!,#REF!,'Chart 5.7'!B79,#REF!,1)</f>
        <v>#REF!</v>
      </c>
      <c r="D79" s="2" t="e">
        <f>SUMIFS(#REF!,#REF!,'Chart 5.7'!B79,#REF!,1)</f>
        <v>#REF!</v>
      </c>
      <c r="E79" s="2" t="e">
        <f>SUMIFS(#REF!,#REF!,'Chart 5.7'!$B79,#REF!,"")</f>
        <v>#REF!</v>
      </c>
      <c r="F79" s="2" t="e">
        <f>SUMIFS(#REF!,#REF!,'Chart 5.7'!$B79,#REF!,"")</f>
        <v>#REF!</v>
      </c>
    </row>
    <row r="80" spans="2:6" x14ac:dyDescent="0.35">
      <c r="B80" s="2" t="s">
        <v>121</v>
      </c>
      <c r="C80" s="2" t="e">
        <f>SUMIFS(#REF!,#REF!,'Chart 5.7'!B80,#REF!,1)</f>
        <v>#REF!</v>
      </c>
      <c r="D80" s="2" t="e">
        <f>SUMIFS(#REF!,#REF!,'Chart 5.7'!B80,#REF!,1)</f>
        <v>#REF!</v>
      </c>
      <c r="E80" s="2" t="e">
        <f>SUMIFS(#REF!,#REF!,'Chart 5.7'!$B80,#REF!,"")</f>
        <v>#REF!</v>
      </c>
      <c r="F80" s="2" t="e">
        <f>SUMIFS(#REF!,#REF!,'Chart 5.7'!$B80,#REF!,"")</f>
        <v>#REF!</v>
      </c>
    </row>
    <row r="81" spans="2:6" x14ac:dyDescent="0.35">
      <c r="B81" s="2" t="s">
        <v>122</v>
      </c>
      <c r="C81" s="2" t="e">
        <f>SUMIFS(#REF!,#REF!,'Chart 5.7'!B81,#REF!,1)</f>
        <v>#REF!</v>
      </c>
      <c r="D81" s="2" t="e">
        <f>SUMIFS(#REF!,#REF!,'Chart 5.7'!B81,#REF!,1)</f>
        <v>#REF!</v>
      </c>
      <c r="E81" s="2" t="e">
        <f>SUMIFS(#REF!,#REF!,'Chart 5.7'!$B81,#REF!,"")</f>
        <v>#REF!</v>
      </c>
      <c r="F81" s="2" t="e">
        <f>SUMIFS(#REF!,#REF!,'Chart 5.7'!$B81,#REF!,"")</f>
        <v>#REF!</v>
      </c>
    </row>
    <row r="82" spans="2:6" x14ac:dyDescent="0.35">
      <c r="B82" s="2" t="s">
        <v>123</v>
      </c>
      <c r="C82" s="2" t="e">
        <f>SUMIFS(#REF!,#REF!,'Chart 5.7'!B82,#REF!,1)</f>
        <v>#REF!</v>
      </c>
      <c r="D82" s="2" t="e">
        <f>SUMIFS(#REF!,#REF!,'Chart 5.7'!B82,#REF!,1)</f>
        <v>#REF!</v>
      </c>
      <c r="E82" s="2" t="e">
        <f>SUMIFS(#REF!,#REF!,'Chart 5.7'!$B82,#REF!,"")</f>
        <v>#REF!</v>
      </c>
      <c r="F82" s="2" t="e">
        <f>SUMIFS(#REF!,#REF!,'Chart 5.7'!$B82,#REF!,"")</f>
        <v>#REF!</v>
      </c>
    </row>
    <row r="83" spans="2:6" x14ac:dyDescent="0.35">
      <c r="B83" s="2" t="s">
        <v>124</v>
      </c>
      <c r="C83" s="2" t="e">
        <f>SUMIFS(#REF!,#REF!,'Chart 5.7'!B83,#REF!,1)</f>
        <v>#REF!</v>
      </c>
      <c r="D83" s="2" t="e">
        <f>SUMIFS(#REF!,#REF!,'Chart 5.7'!B83,#REF!,1)</f>
        <v>#REF!</v>
      </c>
      <c r="E83" s="2" t="e">
        <f>SUMIFS(#REF!,#REF!,'Chart 5.7'!$B83,#REF!,"")</f>
        <v>#REF!</v>
      </c>
      <c r="F83" s="2" t="e">
        <f>SUMIFS(#REF!,#REF!,'Chart 5.7'!$B83,#REF!,"")</f>
        <v>#REF!</v>
      </c>
    </row>
    <row r="84" spans="2:6" x14ac:dyDescent="0.35">
      <c r="B84" s="2" t="s">
        <v>140</v>
      </c>
      <c r="C84" s="2" t="e">
        <f>SUMIFS(#REF!,#REF!,'Chart 5.7'!B84,#REF!,1)</f>
        <v>#REF!</v>
      </c>
      <c r="D84" s="2" t="e">
        <f>SUMIFS(#REF!,#REF!,'Chart 5.7'!B84,#REF!,1)</f>
        <v>#REF!</v>
      </c>
      <c r="E84" s="2" t="e">
        <f>SUMIFS(#REF!,#REF!,'Chart 5.7'!$B84,#REF!,"")</f>
        <v>#REF!</v>
      </c>
      <c r="F84" s="2" t="e">
        <f>SUMIFS(#REF!,#REF!,'Chart 5.7'!$B84,#REF!,"")</f>
        <v>#REF!</v>
      </c>
    </row>
  </sheetData>
  <mergeCells count="5">
    <mergeCell ref="C30:D30"/>
    <mergeCell ref="E30:F30"/>
    <mergeCell ref="B29:F29"/>
    <mergeCell ref="C56:D56"/>
    <mergeCell ref="E56:F56"/>
  </mergeCells>
  <hyperlinks>
    <hyperlink ref="A1" location="Contents!A1" display="Back to Contents Page" xr:uid="{00000000-0004-0000-08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99EA9-8BF4-454B-95F9-EFC82E554F69}">
  <dimension ref="A1:X39"/>
  <sheetViews>
    <sheetView topLeftCell="A13" workbookViewId="0">
      <selection activeCell="B29" sqref="B29:X39"/>
    </sheetView>
  </sheetViews>
  <sheetFormatPr defaultColWidth="8.7265625" defaultRowHeight="15.5" x14ac:dyDescent="0.35"/>
  <cols>
    <col min="1" max="1" width="8.7265625" style="2"/>
    <col min="2" max="2" width="44.08984375" style="2" customWidth="1"/>
    <col min="3" max="16384" width="8.7265625" style="2"/>
  </cols>
  <sheetData>
    <row r="1" spans="1:2" x14ac:dyDescent="0.35">
      <c r="A1" s="3" t="s">
        <v>26</v>
      </c>
    </row>
    <row r="3" spans="1:2" x14ac:dyDescent="0.35">
      <c r="B3" s="99" t="s">
        <v>208</v>
      </c>
    </row>
    <row r="4" spans="1:2" ht="16.5" x14ac:dyDescent="0.35">
      <c r="B4" s="98" t="s">
        <v>209</v>
      </c>
    </row>
    <row r="5" spans="1:2" x14ac:dyDescent="0.35">
      <c r="B5"/>
    </row>
    <row r="6" spans="1:2" x14ac:dyDescent="0.35">
      <c r="B6"/>
    </row>
    <row r="7" spans="1:2" x14ac:dyDescent="0.35">
      <c r="B7" s="100"/>
    </row>
    <row r="8" spans="1:2" x14ac:dyDescent="0.35">
      <c r="B8" s="100"/>
    </row>
    <row r="27" spans="2:24" x14ac:dyDescent="0.35">
      <c r="B27" s="10" t="s">
        <v>12</v>
      </c>
    </row>
    <row r="28" spans="2:24" ht="16" thickBot="1" x14ac:dyDescent="0.4">
      <c r="B28" s="10"/>
    </row>
    <row r="29" spans="2:24" ht="16" thickBot="1" x14ac:dyDescent="0.4">
      <c r="B29" s="82" t="s">
        <v>222</v>
      </c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4"/>
    </row>
    <row r="30" spans="2:24" x14ac:dyDescent="0.35">
      <c r="B30" s="101" t="s">
        <v>210</v>
      </c>
      <c r="C30" s="85" t="s">
        <v>221</v>
      </c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7"/>
    </row>
    <row r="31" spans="2:24" x14ac:dyDescent="0.35">
      <c r="B31" s="101"/>
      <c r="C31" s="16" t="s">
        <v>105</v>
      </c>
      <c r="D31" s="57" t="s">
        <v>106</v>
      </c>
      <c r="E31" s="57" t="s">
        <v>107</v>
      </c>
      <c r="F31" s="57" t="s">
        <v>108</v>
      </c>
      <c r="G31" s="57" t="s">
        <v>109</v>
      </c>
      <c r="H31" s="57" t="s">
        <v>110</v>
      </c>
      <c r="I31" s="57" t="s">
        <v>111</v>
      </c>
      <c r="J31" s="57" t="s">
        <v>112</v>
      </c>
      <c r="K31" s="57" t="s">
        <v>113</v>
      </c>
      <c r="L31" s="57" t="s">
        <v>114</v>
      </c>
      <c r="M31" s="57" t="s">
        <v>115</v>
      </c>
      <c r="N31" s="57" t="s">
        <v>116</v>
      </c>
      <c r="O31" s="57" t="s">
        <v>117</v>
      </c>
      <c r="P31" s="57" t="s">
        <v>118</v>
      </c>
      <c r="Q31" s="57" t="s">
        <v>119</v>
      </c>
      <c r="R31" s="57" t="s">
        <v>120</v>
      </c>
      <c r="S31" s="57" t="s">
        <v>121</v>
      </c>
      <c r="T31" s="57" t="s">
        <v>122</v>
      </c>
      <c r="U31" s="57" t="s">
        <v>123</v>
      </c>
      <c r="V31" s="57" t="s">
        <v>124</v>
      </c>
      <c r="W31" s="57" t="s">
        <v>211</v>
      </c>
      <c r="X31" s="49" t="s">
        <v>212</v>
      </c>
    </row>
    <row r="32" spans="2:24" x14ac:dyDescent="0.35">
      <c r="B32" s="33" t="s">
        <v>213</v>
      </c>
      <c r="C32" s="5">
        <v>3413</v>
      </c>
      <c r="D32" s="5">
        <v>4000</v>
      </c>
      <c r="E32" s="5">
        <v>3504</v>
      </c>
      <c r="F32" s="5">
        <v>3225</v>
      </c>
      <c r="G32" s="5">
        <v>3765</v>
      </c>
      <c r="H32" s="5">
        <v>4528</v>
      </c>
      <c r="I32" s="5">
        <v>2887</v>
      </c>
      <c r="J32" s="5">
        <v>3726</v>
      </c>
      <c r="K32" s="5">
        <v>3897</v>
      </c>
      <c r="L32" s="5">
        <v>4749</v>
      </c>
      <c r="M32" s="5">
        <v>4600</v>
      </c>
      <c r="N32" s="5">
        <v>4155</v>
      </c>
      <c r="O32" s="5">
        <v>2784</v>
      </c>
      <c r="P32" s="5">
        <v>2594</v>
      </c>
      <c r="Q32" s="5">
        <v>2808</v>
      </c>
      <c r="R32" s="5">
        <v>2124</v>
      </c>
      <c r="S32" s="5">
        <v>2507</v>
      </c>
      <c r="T32" s="5">
        <v>3005</v>
      </c>
      <c r="U32" s="5">
        <v>4022</v>
      </c>
      <c r="V32" s="5">
        <v>4221</v>
      </c>
      <c r="W32" s="5">
        <v>2511</v>
      </c>
      <c r="X32" s="102">
        <v>3834</v>
      </c>
    </row>
    <row r="33" spans="2:24" x14ac:dyDescent="0.35">
      <c r="B33" s="33" t="s">
        <v>214</v>
      </c>
      <c r="C33" s="5">
        <v>33</v>
      </c>
      <c r="D33" s="5">
        <v>40</v>
      </c>
      <c r="E33" s="5">
        <v>3</v>
      </c>
      <c r="F33" s="5">
        <v>16</v>
      </c>
      <c r="G33" s="5">
        <v>9</v>
      </c>
      <c r="H33" s="5">
        <v>119</v>
      </c>
      <c r="I33" s="5">
        <v>44</v>
      </c>
      <c r="J33" s="5">
        <v>34</v>
      </c>
      <c r="K33" s="5">
        <v>160</v>
      </c>
      <c r="L33" s="5">
        <v>72</v>
      </c>
      <c r="M33" s="5">
        <v>24</v>
      </c>
      <c r="N33" s="5">
        <v>0</v>
      </c>
      <c r="O33" s="5">
        <v>0</v>
      </c>
      <c r="P33" s="5">
        <v>51</v>
      </c>
      <c r="Q33" s="5">
        <v>32</v>
      </c>
      <c r="R33" s="5">
        <v>34</v>
      </c>
      <c r="S33" s="5">
        <v>52</v>
      </c>
      <c r="T33" s="5">
        <v>99</v>
      </c>
      <c r="U33" s="5">
        <v>39</v>
      </c>
      <c r="V33" s="5">
        <v>209</v>
      </c>
      <c r="W33" s="5">
        <v>294</v>
      </c>
      <c r="X33" s="102">
        <v>215</v>
      </c>
    </row>
    <row r="34" spans="2:24" x14ac:dyDescent="0.35">
      <c r="B34" s="33" t="s">
        <v>215</v>
      </c>
      <c r="C34" s="5">
        <v>755</v>
      </c>
      <c r="D34" s="5">
        <v>491</v>
      </c>
      <c r="E34" s="5">
        <v>476</v>
      </c>
      <c r="F34" s="5">
        <v>355</v>
      </c>
      <c r="G34" s="5">
        <v>568</v>
      </c>
      <c r="H34" s="5">
        <v>370</v>
      </c>
      <c r="I34" s="5">
        <v>387</v>
      </c>
      <c r="J34" s="5">
        <v>305</v>
      </c>
      <c r="K34" s="5">
        <v>372</v>
      </c>
      <c r="L34" s="5">
        <v>300</v>
      </c>
      <c r="M34" s="5">
        <v>175</v>
      </c>
      <c r="N34" s="5">
        <v>227</v>
      </c>
      <c r="O34" s="5">
        <v>86</v>
      </c>
      <c r="P34" s="5">
        <v>171</v>
      </c>
      <c r="Q34" s="5">
        <v>89</v>
      </c>
      <c r="R34" s="5">
        <v>266</v>
      </c>
      <c r="S34" s="5">
        <v>389</v>
      </c>
      <c r="T34" s="5">
        <v>562</v>
      </c>
      <c r="U34" s="5">
        <v>261</v>
      </c>
      <c r="V34" s="5">
        <v>212</v>
      </c>
      <c r="W34" s="5">
        <v>101</v>
      </c>
      <c r="X34" s="102">
        <v>47</v>
      </c>
    </row>
    <row r="35" spans="2:24" x14ac:dyDescent="0.35">
      <c r="B35" s="33" t="s">
        <v>216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41</v>
      </c>
      <c r="M35" s="5">
        <v>669</v>
      </c>
      <c r="N35" s="5">
        <v>948</v>
      </c>
      <c r="O35" s="5">
        <v>1116</v>
      </c>
      <c r="P35" s="5">
        <v>1229</v>
      </c>
      <c r="Q35" s="5">
        <v>1088</v>
      </c>
      <c r="R35" s="5">
        <v>1128</v>
      </c>
      <c r="S35" s="5">
        <v>1170</v>
      </c>
      <c r="T35" s="5">
        <v>1187</v>
      </c>
      <c r="U35" s="5">
        <v>1674</v>
      </c>
      <c r="V35" s="5">
        <v>1459</v>
      </c>
      <c r="W35" s="5">
        <v>1091</v>
      </c>
      <c r="X35" s="102">
        <v>2621</v>
      </c>
    </row>
    <row r="36" spans="2:24" x14ac:dyDescent="0.35">
      <c r="B36" s="33" t="s">
        <v>217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9</v>
      </c>
      <c r="Q36" s="5">
        <v>140</v>
      </c>
      <c r="R36" s="5">
        <v>52</v>
      </c>
      <c r="S36" s="5">
        <v>227</v>
      </c>
      <c r="T36" s="5">
        <v>247</v>
      </c>
      <c r="U36" s="5">
        <v>512</v>
      </c>
      <c r="V36" s="5">
        <v>781</v>
      </c>
      <c r="W36" s="5">
        <v>687</v>
      </c>
      <c r="X36" s="102">
        <v>554</v>
      </c>
    </row>
    <row r="37" spans="2:24" x14ac:dyDescent="0.35">
      <c r="B37" s="33" t="s">
        <v>218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86</v>
      </c>
      <c r="Q37" s="5">
        <v>27</v>
      </c>
      <c r="R37" s="5">
        <v>169</v>
      </c>
      <c r="S37" s="5">
        <v>196</v>
      </c>
      <c r="T37" s="5">
        <v>155</v>
      </c>
      <c r="U37" s="5">
        <v>54</v>
      </c>
      <c r="V37" s="5">
        <v>54</v>
      </c>
      <c r="W37" s="5">
        <v>6</v>
      </c>
      <c r="X37" s="102">
        <v>26</v>
      </c>
    </row>
    <row r="38" spans="2:24" x14ac:dyDescent="0.35">
      <c r="B38" s="33" t="s">
        <v>219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161</v>
      </c>
      <c r="K38" s="5">
        <v>233</v>
      </c>
      <c r="L38" s="5">
        <v>303</v>
      </c>
      <c r="M38" s="5">
        <v>368</v>
      </c>
      <c r="N38" s="5">
        <v>322</v>
      </c>
      <c r="O38" s="5">
        <v>288</v>
      </c>
      <c r="P38" s="5">
        <v>228</v>
      </c>
      <c r="Q38" s="5">
        <v>192</v>
      </c>
      <c r="R38" s="5">
        <v>80</v>
      </c>
      <c r="S38" s="5">
        <v>61</v>
      </c>
      <c r="T38" s="5">
        <v>39</v>
      </c>
      <c r="U38" s="5">
        <v>29</v>
      </c>
      <c r="V38" s="5">
        <v>27</v>
      </c>
      <c r="W38" s="5">
        <v>9</v>
      </c>
      <c r="X38" s="102">
        <v>9</v>
      </c>
    </row>
    <row r="39" spans="2:24" ht="16" thickBot="1" x14ac:dyDescent="0.4">
      <c r="B39" s="34" t="s">
        <v>220</v>
      </c>
      <c r="C39" s="36">
        <v>4201</v>
      </c>
      <c r="D39" s="36">
        <v>4531</v>
      </c>
      <c r="E39" s="36">
        <v>3983</v>
      </c>
      <c r="F39" s="36">
        <v>3596</v>
      </c>
      <c r="G39" s="36">
        <v>4342</v>
      </c>
      <c r="H39" s="36">
        <v>5017</v>
      </c>
      <c r="I39" s="36">
        <v>3318</v>
      </c>
      <c r="J39" s="36">
        <v>4226</v>
      </c>
      <c r="K39" s="36">
        <v>4662</v>
      </c>
      <c r="L39" s="36">
        <v>5465</v>
      </c>
      <c r="M39" s="36">
        <v>5836</v>
      </c>
      <c r="N39" s="36">
        <v>5652</v>
      </c>
      <c r="O39" s="36">
        <v>4274</v>
      </c>
      <c r="P39" s="36">
        <v>4368</v>
      </c>
      <c r="Q39" s="36">
        <v>4376</v>
      </c>
      <c r="R39" s="36">
        <v>3853</v>
      </c>
      <c r="S39" s="36">
        <v>4602</v>
      </c>
      <c r="T39" s="36">
        <v>5294</v>
      </c>
      <c r="U39" s="36">
        <v>6591</v>
      </c>
      <c r="V39" s="36">
        <v>6963</v>
      </c>
      <c r="W39" s="36">
        <v>4699</v>
      </c>
      <c r="X39" s="103">
        <v>7306</v>
      </c>
    </row>
  </sheetData>
  <mergeCells count="3">
    <mergeCell ref="C30:X30"/>
    <mergeCell ref="B29:X29"/>
    <mergeCell ref="B30:B31"/>
  </mergeCells>
  <hyperlinks>
    <hyperlink ref="A1" location="Contents!A1" display="Back to Contents Page" xr:uid="{00000000-0004-0000-0A00-00000000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AB4988D837A54484D5B4F807579F55" ma:contentTypeVersion="16" ma:contentTypeDescription="Create a new document." ma:contentTypeScope="" ma:versionID="107251a0916515b15eeed19e089a00f8">
  <xsd:schema xmlns:xsd="http://www.w3.org/2001/XMLSchema" xmlns:xs="http://www.w3.org/2001/XMLSchema" xmlns:p="http://schemas.microsoft.com/office/2006/metadata/properties" xmlns:ns2="eb7a73ce-69ed-477f-a703-47dbebfce9e5" xmlns:ns3="a0c7abbb-7c17-4b6b-9011-0cbb0c78f22c" targetNamespace="http://schemas.microsoft.com/office/2006/metadata/properties" ma:root="true" ma:fieldsID="5638fa26c64503a95af060ccbfa08880" ns2:_="" ns3:_="">
    <xsd:import namespace="eb7a73ce-69ed-477f-a703-47dbebfce9e5"/>
    <xsd:import namespace="a0c7abbb-7c17-4b6b-9011-0cbb0c78f2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7a73ce-69ed-477f-a703-47dbebfce9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87865813-b24e-4515-aac3-72cd3b0aa1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c7abbb-7c17-4b6b-9011-0cbb0c78f22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80f3358-19bb-409a-8c4e-d0a67f8a1494}" ma:internalName="TaxCatchAll" ma:showField="CatchAllData" ma:web="a0c7abbb-7c17-4b6b-9011-0cbb0c78f2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239F0D-6A36-420F-AC28-6ADC11604F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7a73ce-69ed-477f-a703-47dbebfce9e5"/>
    <ds:schemaRef ds:uri="a0c7abbb-7c17-4b6b-9011-0cbb0c78f2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BA5DBF-78B9-4D71-9811-E6B9163D59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Contents</vt:lpstr>
      <vt:lpstr>Chart 5.1</vt:lpstr>
      <vt:lpstr>Chart 5.2</vt:lpstr>
      <vt:lpstr>Chart 5.3</vt:lpstr>
      <vt:lpstr>Chart 5.4</vt:lpstr>
      <vt:lpstr>Chart 5.5</vt:lpstr>
      <vt:lpstr>Chart 5.6</vt:lpstr>
      <vt:lpstr>Chart 5.7</vt:lpstr>
      <vt:lpstr>Chart 5.8</vt:lpstr>
      <vt:lpstr>Chart 5.9</vt:lpstr>
      <vt:lpstr>Chart 5.10</vt:lpstr>
      <vt:lpstr>Chart 5.11</vt:lpstr>
      <vt:lpstr>Chart 5.12</vt:lpstr>
      <vt:lpstr>Chart 5.13</vt:lpstr>
      <vt:lpstr>Chart 5.14</vt:lpstr>
      <vt:lpstr>Chart 5.15</vt:lpstr>
      <vt:lpstr>Chart 5.16</vt:lpstr>
      <vt:lpstr>'Chart 5.8'!_ftn1</vt:lpstr>
      <vt:lpstr>'Chart 5.8'!_ftn2</vt:lpstr>
      <vt:lpstr>'Chart 5.1'!_Toc116053242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Ciara Crummey</dc:creator>
  <cp:lastModifiedBy>Allison Catalano</cp:lastModifiedBy>
  <dcterms:created xsi:type="dcterms:W3CDTF">2022-10-10T08:10:54Z</dcterms:created>
  <dcterms:modified xsi:type="dcterms:W3CDTF">2022-11-11T15:28:45Z</dcterms:modified>
</cp:coreProperties>
</file>